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PROJEKTAI\Ekspertas Virtuves kodas\06-irankiai\"/>
    </mc:Choice>
  </mc:AlternateContent>
  <xr:revisionPtr revIDLastSave="0" documentId="13_ncr:1_{E66BD25C-6387-4374-AF5E-CB1CA774ED26}" xr6:coauthVersionLast="47" xr6:coauthVersionMax="47" xr10:uidLastSave="{00000000-0000-0000-0000-000000000000}"/>
  <bookViews>
    <workbookView xWindow="0" yWindow="150" windowWidth="20490" windowHeight="10770" xr2:uid="{00000000-000D-0000-FFFF-FFFF00000000}"/>
  </bookViews>
  <sheets>
    <sheet name="Technologinė kortelė" sheetId="1" r:id="rId1"/>
  </sheets>
  <definedNames>
    <definedName name="_xlnm.Print_Area" localSheetId="0">'Technologinė kortelė'!$A$1:$H$87</definedName>
  </definedNames>
  <calcPr calcId="191029"/>
</workbook>
</file>

<file path=xl/calcChain.xml><?xml version="1.0" encoding="utf-8"?>
<calcChain xmlns="http://schemas.openxmlformats.org/spreadsheetml/2006/main">
  <c r="D78" i="1" l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H78" i="1" s="1"/>
  <c r="F71" i="1"/>
  <c r="F78" i="1" s="1"/>
  <c r="D60" i="1"/>
  <c r="H59" i="1"/>
  <c r="F59" i="1"/>
  <c r="H58" i="1"/>
  <c r="F58" i="1"/>
  <c r="H57" i="1"/>
  <c r="F57" i="1"/>
  <c r="H56" i="1"/>
  <c r="H60" i="1" s="1"/>
  <c r="F56" i="1"/>
  <c r="F60" i="1" s="1"/>
  <c r="H46" i="1"/>
  <c r="D46" i="1"/>
  <c r="H45" i="1"/>
  <c r="F45" i="1"/>
  <c r="H44" i="1"/>
  <c r="F44" i="1"/>
  <c r="H43" i="1"/>
  <c r="F43" i="1"/>
  <c r="H42" i="1"/>
  <c r="F42" i="1"/>
  <c r="H41" i="1"/>
  <c r="F41" i="1"/>
  <c r="H40" i="1"/>
  <c r="F40" i="1"/>
  <c r="F46" i="1" s="1"/>
  <c r="F29" i="1"/>
  <c r="D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H29" i="1" s="1"/>
  <c r="G6" i="1" s="1"/>
  <c r="F21" i="1"/>
  <c r="G9" i="1"/>
  <c r="G11" i="1" l="1"/>
  <c r="G10" i="1"/>
</calcChain>
</file>

<file path=xl/sharedStrings.xml><?xml version="1.0" encoding="utf-8"?>
<sst xmlns="http://schemas.openxmlformats.org/spreadsheetml/2006/main" count="146" uniqueCount="73">
  <si>
    <t>TECHNOLOGINĖ KORTELĖ</t>
  </si>
  <si>
    <t>Įmonė:</t>
  </si>
  <si>
    <t>Patiekalas: Kapotos vištienos kepsnelis garstyčių padaže</t>
  </si>
  <si>
    <t>Kortelę tvirtinu:</t>
  </si>
  <si>
    <t>Porcijos išeiga: 430 g   ·   Kortelė galioja nuo: 2026-09-01</t>
  </si>
  <si>
    <t>Arnas Stankevičius</t>
  </si>
  <si>
    <t>PATIEKALO NUOTRAUKA
Įdėk čia: Įterpti → Paveikslėliai
Nuotrauka svarbi. Virėjas turi matyti, kaip lėkštė atrodo teisingai.</t>
  </si>
  <si>
    <t>KAINODARA</t>
  </si>
  <si>
    <t>Savikaina, viso</t>
  </si>
  <si>
    <t>Meniu kaina su PVM</t>
  </si>
  <si>
    <t>PVM tarifas</t>
  </si>
  <si>
    <t>Meniu kaina be PVM</t>
  </si>
  <si>
    <t>Savikaina, %</t>
  </si>
  <si>
    <t>Antkainis, €</t>
  </si>
  <si>
    <t>Geltoni langeliai įvedami. Kiti skaičiuojasi patys.</t>
  </si>
  <si>
    <t>Savikainos % skaičiuojamas nuo kainos BE PVM. Nuo kainos su PVM rezultatas visada gražesnis, negu yra iš tikrųjų.
Kepimo aliejus privalo būti kortelėje: į lėkštę jo patenka mažuma, o išpilamas visas.</t>
  </si>
  <si>
    <t>1. KAPOTOS VIŠTIENOS KEPSNELIS</t>
  </si>
  <si>
    <t>Nr.</t>
  </si>
  <si>
    <t>Ingrediento pavadinimas</t>
  </si>
  <si>
    <t>Mato
vnt</t>
  </si>
  <si>
    <t>Bruto
kg</t>
  </si>
  <si>
    <t>Atl.
%</t>
  </si>
  <si>
    <t>Neto
kg</t>
  </si>
  <si>
    <t>Kaina
€/kg</t>
  </si>
  <si>
    <t>Savikaina
€</t>
  </si>
  <si>
    <t>Vištienos filė (kapota/malta)</t>
  </si>
  <si>
    <t>kg</t>
  </si>
  <si>
    <t>Svogūnas</t>
  </si>
  <si>
    <t>Kiaušinis</t>
  </si>
  <si>
    <t>Balta duona (mirkyta)</t>
  </si>
  <si>
    <t>Petražolės</t>
  </si>
  <si>
    <t>Druska</t>
  </si>
  <si>
    <t>Juodieji pipirai</t>
  </si>
  <si>
    <t>Augalinis aliejus</t>
  </si>
  <si>
    <t>l</t>
  </si>
  <si>
    <t>VISO:</t>
  </si>
  <si>
    <t>GAMINIMO TECHNOLOGIJA</t>
  </si>
  <si>
    <t>1. Vištienos filė smulkiai sukapojame peiliu arba sumaliname.</t>
  </si>
  <si>
    <t>2. Svogūną smulkiai pjaustome, duoną pamirkome vandenyje ir gerai išspaudžiame.</t>
  </si>
  <si>
    <t>3. Sumaišome maltą vištieną su svogūnu, duona, kiaušiniu, petražolėmis, druska ir pipirais.</t>
  </si>
  <si>
    <t>4. Suformuojame kepsnelius, kepame aliejuje keptuvėje iš abiejų pusių po 4–5 min.</t>
  </si>
  <si>
    <t>5. Vidinė vištienos temperatūra ≥ 75 °C. Atleidimo temperatūra ≥ 63 °C.</t>
  </si>
  <si>
    <t>Laikymo temperatūra:</t>
  </si>
  <si>
    <t>+2 / +4 °C</t>
  </si>
  <si>
    <t>Galioja:</t>
  </si>
  <si>
    <t>24 val.</t>
  </si>
  <si>
    <t>2. GRIETINĖLĖS IR GARSTYČIŲ PADAŽAS</t>
  </si>
  <si>
    <t>Grietinėlė 30 %</t>
  </si>
  <si>
    <t>Garstyčios Dijono</t>
  </si>
  <si>
    <t>Sviestas</t>
  </si>
  <si>
    <t>1. Svogūną smulkiai pjaustome, apkepiname svieste 3 min.</t>
  </si>
  <si>
    <t>2. Pridedame garstyčias, gerai išmaišome.</t>
  </si>
  <si>
    <t>3. Pilame grietinėlę, troškiname 5–7 min. nuolat maišydami, kol sutirštėja.</t>
  </si>
  <si>
    <t>4. Pagardiname druska ir pipirais. Atleidimo temperatūra ≥ 63 °C.</t>
  </si>
  <si>
    <t>3. RYŽIŲ GARNYRAS</t>
  </si>
  <si>
    <t>Ilgagrūdžiai ryžiai</t>
  </si>
  <si>
    <t>Vanduo</t>
  </si>
  <si>
    <t>1. Ryžius nuplauname šaltu vandeniu kelis kartus.</t>
  </si>
  <si>
    <t>2. Dedame į puodą, užpilame vandeniu (santykis 1:2), pasūdome.</t>
  </si>
  <si>
    <t>3. Verdame ant mažos ugnies po dangčiu 18–20 min.</t>
  </si>
  <si>
    <t>4. Nukėlę nuo ugnies dedame sviestą, paliekame 5 min. pastovėti.</t>
  </si>
  <si>
    <t>5. Atleidimo temperatūra ≥ 63 °C.</t>
  </si>
  <si>
    <t>4. KEPTŲ DARŽOVIŲ GARNYRAS</t>
  </si>
  <si>
    <t>Brokoliai</t>
  </si>
  <si>
    <t>Morkos</t>
  </si>
  <si>
    <t>Cukinijos</t>
  </si>
  <si>
    <t>Česnakas</t>
  </si>
  <si>
    <t>1. Brokolius padaliname į žiedynus, morkas ir cukinijas pjaustome vienodais gabalais.</t>
  </si>
  <si>
    <t>2. Brokolius ir morkas blanširuojame verdančiame pasūdytame vandenyje 2–3 min., ataušiname lediniame vandenyje.</t>
  </si>
  <si>
    <t>3. Keptuvėje ištirpiname sviestą, apkepiname smulkintą česnaką 30 sek.</t>
  </si>
  <si>
    <t>4. Sudedame daržoves, kepiname 3–4 min. nuolat purtydami keptuvę.</t>
  </si>
  <si>
    <t>5. Pagardiname druska ir pipirais. Atleidimo temperatūra ≥ 63 °C.</t>
  </si>
  <si>
    <t>Pavyzdinė kortelė · Arnas Stankevičius · ekspertas.virtuveskodas.lt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</si>
</sst>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0\ %"/>
    <numFmt numFmtId="166" formatCode="0.0\ %"/>
    <numFmt numFmtId="167" formatCode="0.000"/>
    <numFmt numFmtId="168" formatCode="#,##0.0000\ &quot;€&quot;"/>
  </numFmts>
  <fonts count="18" x14ac:knownFonts="1">
    <font>
      <sz val="11"/>
      <color theme="1"/>
      <name val="Calibri"/>
      <family val="2"/>
      <scheme val="minor"/>
    </font>
    <font>
      <b/>
      <sz val="15"/>
      <color rgb="FF2E2A24"/>
      <name val="Georgia"/>
    </font>
    <font>
      <sz val="9"/>
      <color rgb="FF8A8178"/>
      <name val="Calibri"/>
    </font>
    <font>
      <b/>
      <sz val="12"/>
      <color rgb="FF2E2A24"/>
      <name val="Georgia"/>
    </font>
    <font>
      <b/>
      <sz val="10"/>
      <color rgb="FF2E2A24"/>
      <name val="Calibri"/>
    </font>
    <font>
      <b/>
      <sz val="11"/>
      <color rgb="FFC4874A"/>
      <name val="Calibri"/>
    </font>
    <font>
      <b/>
      <sz val="11"/>
      <color rgb="FFFFFFFF"/>
      <name val="Calibri"/>
    </font>
    <font>
      <sz val="10"/>
      <color rgb="FF2E2A24"/>
      <name val="Calibri"/>
    </font>
    <font>
      <b/>
      <sz val="11"/>
      <color rgb="FF2E2A24"/>
      <name val="Calibri"/>
    </font>
    <font>
      <b/>
      <sz val="11"/>
      <color rgb="FF8A4B1E"/>
      <name val="Calibri"/>
    </font>
    <font>
      <i/>
      <sz val="8"/>
      <color rgb="FF8A8178"/>
      <name val="Calibri"/>
    </font>
    <font>
      <b/>
      <sz val="9"/>
      <color rgb="FF2E2A24"/>
      <name val="Calibri"/>
    </font>
    <font>
      <sz val="9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0"/>
      <color rgb="FF8A4B1E"/>
      <name val="Calibri"/>
    </font>
    <font>
      <b/>
      <sz val="9"/>
      <color rgb="FFC4874A"/>
      <name val="Calibri"/>
    </font>
    <font>
      <b/>
      <sz val="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AF7F2"/>
      </patternFill>
    </fill>
    <fill>
      <patternFill patternType="solid">
        <fgColor rgb="FF2E2A24"/>
      </patternFill>
    </fill>
    <fill>
      <patternFill patternType="solid">
        <fgColor rgb="FFF3E4D2"/>
      </patternFill>
    </fill>
  </fills>
  <borders count="3">
    <border>
      <left/>
      <right/>
      <top/>
      <bottom/>
      <diagonal/>
    </border>
    <border>
      <left style="dashed">
        <color rgb="FFC4874A"/>
      </left>
      <right style="dashed">
        <color rgb="FFC4874A"/>
      </right>
      <top style="dashed">
        <color rgb="FFC4874A"/>
      </top>
      <bottom style="dashed">
        <color rgb="FFC4874A"/>
      </bottom>
      <diagonal/>
    </border>
    <border>
      <left style="thin">
        <color rgb="FFBFB6AA"/>
      </left>
      <right style="thin">
        <color rgb="FFBFB6AA"/>
      </right>
      <top style="thin">
        <color rgb="FFBFB6AA"/>
      </top>
      <bottom style="thin">
        <color rgb="FFBFB6AA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11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7" fontId="13" fillId="0" borderId="2" xfId="0" applyNumberFormat="1" applyFont="1" applyBorder="1" applyAlignment="1">
      <alignment horizontal="right" vertical="center"/>
    </xf>
    <xf numFmtId="1" fontId="13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8" fontId="13" fillId="0" borderId="2" xfId="0" applyNumberFormat="1" applyFont="1" applyBorder="1" applyAlignment="1">
      <alignment horizontal="right" vertical="center"/>
    </xf>
    <xf numFmtId="167" fontId="14" fillId="2" borderId="2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left" vertical="center"/>
    </xf>
    <xf numFmtId="164" fontId="15" fillId="2" borderId="2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16" fillId="0" borderId="0" xfId="0" applyFont="1" applyAlignment="1">
      <alignment horizontal="left" vertical="center"/>
    </xf>
    <xf numFmtId="0" fontId="14" fillId="2" borderId="2" xfId="0" applyFont="1" applyFill="1" applyBorder="1" applyAlignment="1">
      <alignment horizontal="right" vertical="center"/>
    </xf>
    <xf numFmtId="0" fontId="0" fillId="0" borderId="2" xfId="0" applyBorder="1"/>
    <xf numFmtId="164" fontId="9" fillId="0" borderId="2" xfId="0" applyNumberFormat="1" applyFont="1" applyBorder="1" applyAlignment="1">
      <alignment horizontal="right" vertical="center"/>
    </xf>
    <xf numFmtId="165" fontId="8" fillId="4" borderId="2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8" fillId="4" borderId="2" xfId="0" applyNumberFormat="1" applyFont="1" applyFill="1" applyBorder="1" applyAlignment="1">
      <alignment horizontal="right" vertical="center"/>
    </xf>
    <xf numFmtId="166" fontId="9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10" fillId="0" borderId="2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showGridLines="0" tabSelected="1" workbookViewId="0">
      <selection sqref="A1:D1"/>
    </sheetView>
  </sheetViews>
  <sheetFormatPr defaultRowHeight="15" x14ac:dyDescent="0.25"/>
  <cols>
    <col min="1" max="1" width="4.42578125" customWidth="1"/>
    <col min="2" max="2" width="34" customWidth="1"/>
    <col min="3" max="3" width="9" customWidth="1"/>
    <col min="4" max="4" width="10" customWidth="1"/>
    <col min="5" max="5" width="8" customWidth="1"/>
    <col min="6" max="6" width="10" customWidth="1"/>
    <col min="7" max="7" width="12" customWidth="1"/>
    <col min="8" max="8" width="13" customWidth="1"/>
  </cols>
  <sheetData>
    <row r="1" spans="1:8" ht="21.95" customHeight="1" x14ac:dyDescent="0.25">
      <c r="A1" s="34" t="s">
        <v>0</v>
      </c>
      <c r="B1" s="15"/>
      <c r="C1" s="15"/>
      <c r="D1" s="15"/>
      <c r="E1" s="30" t="s">
        <v>1</v>
      </c>
      <c r="F1" s="15"/>
      <c r="G1" s="15"/>
      <c r="H1" s="15"/>
    </row>
    <row r="2" spans="1:8" ht="20.100000000000001" customHeight="1" x14ac:dyDescent="0.25">
      <c r="A2" s="36" t="s">
        <v>2</v>
      </c>
      <c r="B2" s="15"/>
      <c r="C2" s="15"/>
      <c r="D2" s="15"/>
      <c r="E2" s="30" t="s">
        <v>3</v>
      </c>
      <c r="F2" s="15"/>
      <c r="G2" s="15"/>
      <c r="H2" s="15"/>
    </row>
    <row r="3" spans="1:8" x14ac:dyDescent="0.25">
      <c r="A3" s="24" t="s">
        <v>4</v>
      </c>
      <c r="B3" s="15"/>
      <c r="C3" s="15"/>
      <c r="D3" s="15"/>
      <c r="E3" s="25" t="s">
        <v>5</v>
      </c>
      <c r="F3" s="15"/>
      <c r="G3" s="15"/>
      <c r="H3" s="15"/>
    </row>
    <row r="5" spans="1:8" ht="15" customHeight="1" x14ac:dyDescent="0.25">
      <c r="A5" s="32" t="s">
        <v>6</v>
      </c>
      <c r="B5" s="33"/>
      <c r="C5" s="33"/>
      <c r="D5" s="33"/>
      <c r="E5" s="1" t="s">
        <v>7</v>
      </c>
      <c r="F5" s="2"/>
      <c r="G5" s="2"/>
      <c r="H5" s="2"/>
    </row>
    <row r="6" spans="1:8" ht="15" customHeight="1" x14ac:dyDescent="0.25">
      <c r="A6" s="33"/>
      <c r="B6" s="33"/>
      <c r="C6" s="33"/>
      <c r="D6" s="33"/>
      <c r="E6" s="22" t="s">
        <v>8</v>
      </c>
      <c r="F6" s="18"/>
      <c r="G6" s="31">
        <f>ROUND(H29+H46+H60+H78,2)</f>
        <v>2.11</v>
      </c>
      <c r="H6" s="18"/>
    </row>
    <row r="7" spans="1:8" ht="15" customHeight="1" x14ac:dyDescent="0.25">
      <c r="A7" s="33"/>
      <c r="B7" s="33"/>
      <c r="C7" s="33"/>
      <c r="D7" s="33"/>
      <c r="E7" s="22" t="s">
        <v>9</v>
      </c>
      <c r="F7" s="18"/>
      <c r="G7" s="26">
        <v>8.9</v>
      </c>
      <c r="H7" s="18"/>
    </row>
    <row r="8" spans="1:8" ht="15" customHeight="1" x14ac:dyDescent="0.25">
      <c r="A8" s="33"/>
      <c r="B8" s="33"/>
      <c r="C8" s="33"/>
      <c r="D8" s="33"/>
      <c r="E8" s="22" t="s">
        <v>10</v>
      </c>
      <c r="F8" s="18"/>
      <c r="G8" s="20">
        <v>0.21</v>
      </c>
      <c r="H8" s="18"/>
    </row>
    <row r="9" spans="1:8" ht="15" customHeight="1" x14ac:dyDescent="0.25">
      <c r="A9" s="33"/>
      <c r="B9" s="33"/>
      <c r="C9" s="33"/>
      <c r="D9" s="33"/>
      <c r="E9" s="22" t="s">
        <v>11</v>
      </c>
      <c r="F9" s="18"/>
      <c r="G9" s="31">
        <f>ROUND(G7/(1+G8),2)</f>
        <v>7.36</v>
      </c>
      <c r="H9" s="18"/>
    </row>
    <row r="10" spans="1:8" ht="15" customHeight="1" x14ac:dyDescent="0.25">
      <c r="A10" s="33"/>
      <c r="B10" s="33"/>
      <c r="C10" s="33"/>
      <c r="D10" s="33"/>
      <c r="E10" s="22" t="s">
        <v>12</v>
      </c>
      <c r="F10" s="18"/>
      <c r="G10" s="27">
        <f>IF(G9=0,"",G6/G9)</f>
        <v>0.28668478260869562</v>
      </c>
      <c r="H10" s="18"/>
    </row>
    <row r="11" spans="1:8" ht="15" customHeight="1" x14ac:dyDescent="0.25">
      <c r="A11" s="33"/>
      <c r="B11" s="33"/>
      <c r="C11" s="33"/>
      <c r="D11" s="33"/>
      <c r="E11" s="22" t="s">
        <v>13</v>
      </c>
      <c r="F11" s="18"/>
      <c r="G11" s="19">
        <f>ROUND(G9-G6,2)</f>
        <v>5.25</v>
      </c>
      <c r="H11" s="18"/>
    </row>
    <row r="12" spans="1:8" ht="15" customHeight="1" x14ac:dyDescent="0.25">
      <c r="A12" s="33"/>
      <c r="B12" s="33"/>
      <c r="C12" s="33"/>
      <c r="D12" s="33"/>
      <c r="E12" s="28" t="s">
        <v>14</v>
      </c>
      <c r="F12" s="18"/>
      <c r="G12" s="18"/>
      <c r="H12" s="18"/>
    </row>
    <row r="13" spans="1:8" ht="15" customHeight="1" x14ac:dyDescent="0.25">
      <c r="A13" s="33"/>
      <c r="B13" s="33"/>
      <c r="C13" s="33"/>
      <c r="D13" s="33"/>
      <c r="E13" s="35" t="s">
        <v>15</v>
      </c>
      <c r="F13" s="18"/>
      <c r="G13" s="18"/>
      <c r="H13" s="18"/>
    </row>
    <row r="14" spans="1:8" ht="15" customHeight="1" x14ac:dyDescent="0.25">
      <c r="A14" s="33"/>
      <c r="B14" s="33"/>
      <c r="C14" s="33"/>
      <c r="D14" s="33"/>
      <c r="E14" s="18"/>
      <c r="F14" s="18"/>
      <c r="G14" s="18"/>
      <c r="H14" s="18"/>
    </row>
    <row r="15" spans="1:8" ht="15" customHeight="1" x14ac:dyDescent="0.25">
      <c r="A15" s="33"/>
      <c r="B15" s="33"/>
      <c r="C15" s="33"/>
      <c r="D15" s="33"/>
      <c r="E15" s="18"/>
      <c r="F15" s="18"/>
      <c r="G15" s="18"/>
      <c r="H15" s="18"/>
    </row>
    <row r="16" spans="1:8" ht="15" customHeight="1" x14ac:dyDescent="0.25">
      <c r="A16" s="33"/>
      <c r="B16" s="33"/>
      <c r="C16" s="33"/>
      <c r="D16" s="33"/>
      <c r="E16" s="18"/>
      <c r="F16" s="18"/>
      <c r="G16" s="18"/>
      <c r="H16" s="18"/>
    </row>
    <row r="17" spans="1:8" ht="15" customHeight="1" x14ac:dyDescent="0.25">
      <c r="A17" s="33"/>
      <c r="B17" s="33"/>
      <c r="C17" s="33"/>
      <c r="D17" s="33"/>
      <c r="E17" s="18"/>
      <c r="F17" s="18"/>
      <c r="G17" s="18"/>
      <c r="H17" s="18"/>
    </row>
    <row r="19" spans="1:8" ht="18" customHeight="1" x14ac:dyDescent="0.25">
      <c r="A19" s="23" t="s">
        <v>16</v>
      </c>
      <c r="B19" s="15"/>
      <c r="C19" s="15"/>
      <c r="D19" s="15"/>
      <c r="E19" s="15"/>
      <c r="F19" s="15"/>
      <c r="G19" s="15"/>
      <c r="H19" s="15"/>
    </row>
    <row r="20" spans="1:8" ht="26.1" customHeight="1" x14ac:dyDescent="0.25">
      <c r="A20" s="3" t="s">
        <v>17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3" t="s">
        <v>23</v>
      </c>
      <c r="H20" s="3" t="s">
        <v>24</v>
      </c>
    </row>
    <row r="21" spans="1:8" x14ac:dyDescent="0.25">
      <c r="A21" s="4">
        <v>1</v>
      </c>
      <c r="B21" s="5" t="s">
        <v>25</v>
      </c>
      <c r="C21" s="4" t="s">
        <v>26</v>
      </c>
      <c r="D21" s="6">
        <v>0.1</v>
      </c>
      <c r="E21" s="7">
        <v>5</v>
      </c>
      <c r="F21" s="6">
        <f t="shared" ref="F21:F28" si="0">ROUND(D21*(1-E21/100),3)</f>
        <v>9.5000000000000001E-2</v>
      </c>
      <c r="G21" s="8">
        <v>7</v>
      </c>
      <c r="H21" s="9">
        <f t="shared" ref="H21:H28" si="1">IF(G21="","",ROUND(D21*G21,4))</f>
        <v>0.7</v>
      </c>
    </row>
    <row r="22" spans="1:8" x14ac:dyDescent="0.25">
      <c r="A22" s="4">
        <v>2</v>
      </c>
      <c r="B22" s="5" t="s">
        <v>27</v>
      </c>
      <c r="C22" s="4" t="s">
        <v>26</v>
      </c>
      <c r="D22" s="6">
        <v>0.01</v>
      </c>
      <c r="E22" s="7">
        <v>10</v>
      </c>
      <c r="F22" s="6">
        <f t="shared" si="0"/>
        <v>8.9999999999999993E-3</v>
      </c>
      <c r="G22" s="8">
        <v>0.8</v>
      </c>
      <c r="H22" s="9">
        <f t="shared" si="1"/>
        <v>8.0000000000000002E-3</v>
      </c>
    </row>
    <row r="23" spans="1:8" x14ac:dyDescent="0.25">
      <c r="A23" s="4">
        <v>3</v>
      </c>
      <c r="B23" s="5" t="s">
        <v>28</v>
      </c>
      <c r="C23" s="4" t="s">
        <v>26</v>
      </c>
      <c r="D23" s="6">
        <v>0.03</v>
      </c>
      <c r="E23" s="7">
        <v>0</v>
      </c>
      <c r="F23" s="6">
        <f t="shared" si="0"/>
        <v>0.03</v>
      </c>
      <c r="G23" s="8">
        <v>3</v>
      </c>
      <c r="H23" s="9">
        <f t="shared" si="1"/>
        <v>0.09</v>
      </c>
    </row>
    <row r="24" spans="1:8" x14ac:dyDescent="0.25">
      <c r="A24" s="4">
        <v>4</v>
      </c>
      <c r="B24" s="5" t="s">
        <v>29</v>
      </c>
      <c r="C24" s="4" t="s">
        <v>26</v>
      </c>
      <c r="D24" s="6">
        <v>4.0000000000000001E-3</v>
      </c>
      <c r="E24" s="7">
        <v>0</v>
      </c>
      <c r="F24" s="6">
        <f t="shared" si="0"/>
        <v>4.0000000000000001E-3</v>
      </c>
      <c r="G24" s="8">
        <v>2</v>
      </c>
      <c r="H24" s="9">
        <f t="shared" si="1"/>
        <v>8.0000000000000002E-3</v>
      </c>
    </row>
    <row r="25" spans="1:8" x14ac:dyDescent="0.25">
      <c r="A25" s="4">
        <v>5</v>
      </c>
      <c r="B25" s="5" t="s">
        <v>30</v>
      </c>
      <c r="C25" s="4" t="s">
        <v>26</v>
      </c>
      <c r="D25" s="6">
        <v>1E-3</v>
      </c>
      <c r="E25" s="7">
        <v>0</v>
      </c>
      <c r="F25" s="6">
        <f t="shared" si="0"/>
        <v>1E-3</v>
      </c>
      <c r="G25" s="8">
        <v>4</v>
      </c>
      <c r="H25" s="9">
        <f t="shared" si="1"/>
        <v>4.0000000000000001E-3</v>
      </c>
    </row>
    <row r="26" spans="1:8" x14ac:dyDescent="0.25">
      <c r="A26" s="4">
        <v>6</v>
      </c>
      <c r="B26" s="5" t="s">
        <v>31</v>
      </c>
      <c r="C26" s="4" t="s">
        <v>26</v>
      </c>
      <c r="D26" s="6">
        <v>1E-3</v>
      </c>
      <c r="E26" s="7">
        <v>0</v>
      </c>
      <c r="F26" s="6">
        <f t="shared" si="0"/>
        <v>1E-3</v>
      </c>
      <c r="G26" s="8">
        <v>0.4</v>
      </c>
      <c r="H26" s="9">
        <f t="shared" si="1"/>
        <v>4.0000000000000002E-4</v>
      </c>
    </row>
    <row r="27" spans="1:8" x14ac:dyDescent="0.25">
      <c r="A27" s="4">
        <v>7</v>
      </c>
      <c r="B27" s="5" t="s">
        <v>32</v>
      </c>
      <c r="C27" s="4" t="s">
        <v>26</v>
      </c>
      <c r="D27" s="6">
        <v>1E-3</v>
      </c>
      <c r="E27" s="7">
        <v>0</v>
      </c>
      <c r="F27" s="6">
        <f t="shared" si="0"/>
        <v>1E-3</v>
      </c>
      <c r="G27" s="8">
        <v>12</v>
      </c>
      <c r="H27" s="9">
        <f t="shared" si="1"/>
        <v>1.2E-2</v>
      </c>
    </row>
    <row r="28" spans="1:8" x14ac:dyDescent="0.25">
      <c r="A28" s="4">
        <v>8</v>
      </c>
      <c r="B28" s="5" t="s">
        <v>33</v>
      </c>
      <c r="C28" s="4" t="s">
        <v>34</v>
      </c>
      <c r="D28" s="6">
        <v>1.4999999999999999E-2</v>
      </c>
      <c r="E28" s="7">
        <v>0</v>
      </c>
      <c r="F28" s="6">
        <f t="shared" si="0"/>
        <v>1.4999999999999999E-2</v>
      </c>
      <c r="G28" s="8">
        <v>1.63</v>
      </c>
      <c r="H28" s="9">
        <f t="shared" si="1"/>
        <v>2.4500000000000001E-2</v>
      </c>
    </row>
    <row r="29" spans="1:8" x14ac:dyDescent="0.25">
      <c r="A29" s="17" t="s">
        <v>35</v>
      </c>
      <c r="B29" s="18"/>
      <c r="C29" s="18"/>
      <c r="D29" s="10">
        <f>ROUND(SUM(D21:D28),3)</f>
        <v>0.16200000000000001</v>
      </c>
      <c r="E29" s="11"/>
      <c r="F29" s="10">
        <f>ROUND(SUM(F21:F28),3)</f>
        <v>0.156</v>
      </c>
      <c r="G29" s="11"/>
      <c r="H29" s="12">
        <f>ROUND(SUM(H21:H28),2)</f>
        <v>0.85</v>
      </c>
    </row>
    <row r="30" spans="1:8" x14ac:dyDescent="0.25">
      <c r="A30" s="16" t="s">
        <v>36</v>
      </c>
      <c r="B30" s="15"/>
      <c r="C30" s="15"/>
      <c r="D30" s="15"/>
      <c r="E30" s="15"/>
      <c r="F30" s="15"/>
      <c r="G30" s="15"/>
      <c r="H30" s="15"/>
    </row>
    <row r="31" spans="1:8" ht="15" customHeight="1" x14ac:dyDescent="0.25">
      <c r="A31" s="14" t="s">
        <v>37</v>
      </c>
      <c r="B31" s="15"/>
      <c r="C31" s="15"/>
      <c r="D31" s="15"/>
      <c r="E31" s="15"/>
      <c r="F31" s="15"/>
      <c r="G31" s="15"/>
      <c r="H31" s="15"/>
    </row>
    <row r="32" spans="1:8" ht="15" customHeight="1" x14ac:dyDescent="0.25">
      <c r="A32" s="14" t="s">
        <v>38</v>
      </c>
      <c r="B32" s="15"/>
      <c r="C32" s="15"/>
      <c r="D32" s="15"/>
      <c r="E32" s="15"/>
      <c r="F32" s="15"/>
      <c r="G32" s="15"/>
      <c r="H32" s="15"/>
    </row>
    <row r="33" spans="1:8" ht="15" customHeight="1" x14ac:dyDescent="0.25">
      <c r="A33" s="14" t="s">
        <v>39</v>
      </c>
      <c r="B33" s="15"/>
      <c r="C33" s="15"/>
      <c r="D33" s="15"/>
      <c r="E33" s="15"/>
      <c r="F33" s="15"/>
      <c r="G33" s="15"/>
      <c r="H33" s="15"/>
    </row>
    <row r="34" spans="1:8" ht="15" customHeight="1" x14ac:dyDescent="0.25">
      <c r="A34" s="14" t="s">
        <v>40</v>
      </c>
      <c r="B34" s="15"/>
      <c r="C34" s="15"/>
      <c r="D34" s="15"/>
      <c r="E34" s="15"/>
      <c r="F34" s="15"/>
      <c r="G34" s="15"/>
      <c r="H34" s="15"/>
    </row>
    <row r="35" spans="1:8" ht="15" customHeight="1" x14ac:dyDescent="0.25">
      <c r="A35" s="14" t="s">
        <v>41</v>
      </c>
      <c r="B35" s="15"/>
      <c r="C35" s="15"/>
      <c r="D35" s="15"/>
      <c r="E35" s="15"/>
      <c r="F35" s="15"/>
      <c r="G35" s="15"/>
      <c r="H35" s="15"/>
    </row>
    <row r="36" spans="1:8" x14ac:dyDescent="0.25">
      <c r="A36" s="24" t="s">
        <v>42</v>
      </c>
      <c r="B36" s="15"/>
      <c r="C36" s="15"/>
      <c r="D36" s="21" t="s">
        <v>43</v>
      </c>
      <c r="E36" s="15"/>
      <c r="F36" s="30" t="s">
        <v>44</v>
      </c>
      <c r="G36" s="15"/>
      <c r="H36" s="13" t="s">
        <v>45</v>
      </c>
    </row>
    <row r="38" spans="1:8" ht="18" customHeight="1" x14ac:dyDescent="0.25">
      <c r="A38" s="23" t="s">
        <v>46</v>
      </c>
      <c r="B38" s="15"/>
      <c r="C38" s="15"/>
      <c r="D38" s="15"/>
      <c r="E38" s="15"/>
      <c r="F38" s="15"/>
      <c r="G38" s="15"/>
      <c r="H38" s="15"/>
    </row>
    <row r="39" spans="1:8" ht="26.1" customHeight="1" x14ac:dyDescent="0.25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22</v>
      </c>
      <c r="G39" s="3" t="s">
        <v>23</v>
      </c>
      <c r="H39" s="3" t="s">
        <v>24</v>
      </c>
    </row>
    <row r="40" spans="1:8" x14ac:dyDescent="0.25">
      <c r="A40" s="4">
        <v>1</v>
      </c>
      <c r="B40" s="5" t="s">
        <v>47</v>
      </c>
      <c r="C40" s="4" t="s">
        <v>34</v>
      </c>
      <c r="D40" s="6">
        <v>0.12</v>
      </c>
      <c r="E40" s="7">
        <v>0</v>
      </c>
      <c r="F40" s="6">
        <f t="shared" ref="F40:F45" si="2">ROUND(D40*(1-E40/100),3)</f>
        <v>0.12</v>
      </c>
      <c r="G40" s="8">
        <v>3.3</v>
      </c>
      <c r="H40" s="9">
        <f t="shared" ref="H40:H45" si="3">IF(G40="","",ROUND(D40*G40,4))</f>
        <v>0.39600000000000002</v>
      </c>
    </row>
    <row r="41" spans="1:8" x14ac:dyDescent="0.25">
      <c r="A41" s="4">
        <v>2</v>
      </c>
      <c r="B41" s="5" t="s">
        <v>48</v>
      </c>
      <c r="C41" s="4" t="s">
        <v>26</v>
      </c>
      <c r="D41" s="6">
        <v>0.02</v>
      </c>
      <c r="E41" s="7">
        <v>0</v>
      </c>
      <c r="F41" s="6">
        <f t="shared" si="2"/>
        <v>0.02</v>
      </c>
      <c r="G41" s="8">
        <v>4.43</v>
      </c>
      <c r="H41" s="9">
        <f t="shared" si="3"/>
        <v>8.8599999999999998E-2</v>
      </c>
    </row>
    <row r="42" spans="1:8" x14ac:dyDescent="0.25">
      <c r="A42" s="4">
        <v>3</v>
      </c>
      <c r="B42" s="5" t="s">
        <v>27</v>
      </c>
      <c r="C42" s="4" t="s">
        <v>26</v>
      </c>
      <c r="D42" s="6">
        <v>0.04</v>
      </c>
      <c r="E42" s="7">
        <v>10</v>
      </c>
      <c r="F42" s="6">
        <f t="shared" si="2"/>
        <v>3.5999999999999997E-2</v>
      </c>
      <c r="G42" s="8">
        <v>0.8</v>
      </c>
      <c r="H42" s="9">
        <f t="shared" si="3"/>
        <v>3.2000000000000001E-2</v>
      </c>
    </row>
    <row r="43" spans="1:8" x14ac:dyDescent="0.25">
      <c r="A43" s="4">
        <v>4</v>
      </c>
      <c r="B43" s="5" t="s">
        <v>49</v>
      </c>
      <c r="C43" s="4" t="s">
        <v>26</v>
      </c>
      <c r="D43" s="6">
        <v>1.4999999999999999E-2</v>
      </c>
      <c r="E43" s="7">
        <v>0</v>
      </c>
      <c r="F43" s="6">
        <f t="shared" si="2"/>
        <v>1.4999999999999999E-2</v>
      </c>
      <c r="G43" s="8">
        <v>8</v>
      </c>
      <c r="H43" s="9">
        <f t="shared" si="3"/>
        <v>0.12</v>
      </c>
    </row>
    <row r="44" spans="1:8" x14ac:dyDescent="0.25">
      <c r="A44" s="4">
        <v>5</v>
      </c>
      <c r="B44" s="5" t="s">
        <v>31</v>
      </c>
      <c r="C44" s="4" t="s">
        <v>26</v>
      </c>
      <c r="D44" s="6">
        <v>2E-3</v>
      </c>
      <c r="E44" s="7">
        <v>0</v>
      </c>
      <c r="F44" s="6">
        <f t="shared" si="2"/>
        <v>2E-3</v>
      </c>
      <c r="G44" s="8">
        <v>0.4</v>
      </c>
      <c r="H44" s="9">
        <f t="shared" si="3"/>
        <v>8.0000000000000004E-4</v>
      </c>
    </row>
    <row r="45" spans="1:8" x14ac:dyDescent="0.25">
      <c r="A45" s="4">
        <v>6</v>
      </c>
      <c r="B45" s="5" t="s">
        <v>32</v>
      </c>
      <c r="C45" s="4" t="s">
        <v>26</v>
      </c>
      <c r="D45" s="6">
        <v>1E-3</v>
      </c>
      <c r="E45" s="7">
        <v>0</v>
      </c>
      <c r="F45" s="6">
        <f t="shared" si="2"/>
        <v>1E-3</v>
      </c>
      <c r="G45" s="8">
        <v>12</v>
      </c>
      <c r="H45" s="9">
        <f t="shared" si="3"/>
        <v>1.2E-2</v>
      </c>
    </row>
    <row r="46" spans="1:8" x14ac:dyDescent="0.25">
      <c r="A46" s="17" t="s">
        <v>35</v>
      </c>
      <c r="B46" s="18"/>
      <c r="C46" s="18"/>
      <c r="D46" s="10">
        <f>ROUND(SUM(D40:D45),3)</f>
        <v>0.19800000000000001</v>
      </c>
      <c r="E46" s="11"/>
      <c r="F46" s="10">
        <f>ROUND(SUM(F40:F45),3)</f>
        <v>0.19400000000000001</v>
      </c>
      <c r="G46" s="11"/>
      <c r="H46" s="12">
        <f>ROUND(SUM(H40:H45),2)</f>
        <v>0.65</v>
      </c>
    </row>
    <row r="47" spans="1:8" x14ac:dyDescent="0.25">
      <c r="A47" s="16" t="s">
        <v>36</v>
      </c>
      <c r="B47" s="15"/>
      <c r="C47" s="15"/>
      <c r="D47" s="15"/>
      <c r="E47" s="15"/>
      <c r="F47" s="15"/>
      <c r="G47" s="15"/>
      <c r="H47" s="15"/>
    </row>
    <row r="48" spans="1:8" ht="15" customHeight="1" x14ac:dyDescent="0.25">
      <c r="A48" s="14" t="s">
        <v>50</v>
      </c>
      <c r="B48" s="15"/>
      <c r="C48" s="15"/>
      <c r="D48" s="15"/>
      <c r="E48" s="15"/>
      <c r="F48" s="15"/>
      <c r="G48" s="15"/>
      <c r="H48" s="15"/>
    </row>
    <row r="49" spans="1:8" ht="15" customHeight="1" x14ac:dyDescent="0.25">
      <c r="A49" s="14" t="s">
        <v>51</v>
      </c>
      <c r="B49" s="15"/>
      <c r="C49" s="15"/>
      <c r="D49" s="15"/>
      <c r="E49" s="15"/>
      <c r="F49" s="15"/>
      <c r="G49" s="15"/>
      <c r="H49" s="15"/>
    </row>
    <row r="50" spans="1:8" ht="15" customHeight="1" x14ac:dyDescent="0.25">
      <c r="A50" s="14" t="s">
        <v>52</v>
      </c>
      <c r="B50" s="15"/>
      <c r="C50" s="15"/>
      <c r="D50" s="15"/>
      <c r="E50" s="15"/>
      <c r="F50" s="15"/>
      <c r="G50" s="15"/>
      <c r="H50" s="15"/>
    </row>
    <row r="51" spans="1:8" ht="15" customHeight="1" x14ac:dyDescent="0.25">
      <c r="A51" s="14" t="s">
        <v>53</v>
      </c>
      <c r="B51" s="15"/>
      <c r="C51" s="15"/>
      <c r="D51" s="15"/>
      <c r="E51" s="15"/>
      <c r="F51" s="15"/>
      <c r="G51" s="15"/>
      <c r="H51" s="15"/>
    </row>
    <row r="52" spans="1:8" x14ac:dyDescent="0.25">
      <c r="A52" s="24" t="s">
        <v>42</v>
      </c>
      <c r="B52" s="15"/>
      <c r="C52" s="15"/>
      <c r="D52" s="21" t="s">
        <v>43</v>
      </c>
      <c r="E52" s="15"/>
      <c r="F52" s="30" t="s">
        <v>44</v>
      </c>
      <c r="G52" s="15"/>
      <c r="H52" s="13" t="s">
        <v>45</v>
      </c>
    </row>
    <row r="54" spans="1:8" ht="18" customHeight="1" x14ac:dyDescent="0.25">
      <c r="A54" s="23" t="s">
        <v>54</v>
      </c>
      <c r="B54" s="15"/>
      <c r="C54" s="15"/>
      <c r="D54" s="15"/>
      <c r="E54" s="15"/>
      <c r="F54" s="15"/>
      <c r="G54" s="15"/>
      <c r="H54" s="15"/>
    </row>
    <row r="55" spans="1:8" ht="26.1" customHeight="1" x14ac:dyDescent="0.25">
      <c r="A55" s="3" t="s">
        <v>17</v>
      </c>
      <c r="B55" s="3" t="s">
        <v>18</v>
      </c>
      <c r="C55" s="3" t="s">
        <v>19</v>
      </c>
      <c r="D55" s="3" t="s">
        <v>20</v>
      </c>
      <c r="E55" s="3" t="s">
        <v>21</v>
      </c>
      <c r="F55" s="3" t="s">
        <v>22</v>
      </c>
      <c r="G55" s="3" t="s">
        <v>23</v>
      </c>
      <c r="H55" s="3" t="s">
        <v>24</v>
      </c>
    </row>
    <row r="56" spans="1:8" x14ac:dyDescent="0.25">
      <c r="A56" s="4">
        <v>1</v>
      </c>
      <c r="B56" s="5" t="s">
        <v>55</v>
      </c>
      <c r="C56" s="4" t="s">
        <v>26</v>
      </c>
      <c r="D56" s="6">
        <v>0.1</v>
      </c>
      <c r="E56" s="7">
        <v>0</v>
      </c>
      <c r="F56" s="6">
        <f>ROUND(D56*(1-E56/100),3)</f>
        <v>0.1</v>
      </c>
      <c r="G56" s="8">
        <v>1.2</v>
      </c>
      <c r="H56" s="9">
        <f>IF(G56="","",ROUND(D56*G56,4))</f>
        <v>0.12</v>
      </c>
    </row>
    <row r="57" spans="1:8" x14ac:dyDescent="0.25">
      <c r="A57" s="4">
        <v>2</v>
      </c>
      <c r="B57" s="5" t="s">
        <v>56</v>
      </c>
      <c r="C57" s="4" t="s">
        <v>34</v>
      </c>
      <c r="D57" s="6">
        <v>0.2</v>
      </c>
      <c r="E57" s="7">
        <v>0</v>
      </c>
      <c r="F57" s="6">
        <f>ROUND(D57*(1-E57/100),3)</f>
        <v>0.2</v>
      </c>
      <c r="G57" s="8"/>
      <c r="H57" s="9" t="str">
        <f>IF(G57="","",ROUND(D57*G57,4))</f>
        <v/>
      </c>
    </row>
    <row r="58" spans="1:8" x14ac:dyDescent="0.25">
      <c r="A58" s="4">
        <v>3</v>
      </c>
      <c r="B58" s="5" t="s">
        <v>31</v>
      </c>
      <c r="C58" s="4" t="s">
        <v>26</v>
      </c>
      <c r="D58" s="6">
        <v>3.0000000000000001E-3</v>
      </c>
      <c r="E58" s="7">
        <v>0</v>
      </c>
      <c r="F58" s="6">
        <f>ROUND(D58*(1-E58/100),3)</f>
        <v>3.0000000000000001E-3</v>
      </c>
      <c r="G58" s="8">
        <v>0.4</v>
      </c>
      <c r="H58" s="9">
        <f>IF(G58="","",ROUND(D58*G58,4))</f>
        <v>1.1999999999999999E-3</v>
      </c>
    </row>
    <row r="59" spans="1:8" x14ac:dyDescent="0.25">
      <c r="A59" s="4">
        <v>4</v>
      </c>
      <c r="B59" s="5" t="s">
        <v>49</v>
      </c>
      <c r="C59" s="4" t="s">
        <v>26</v>
      </c>
      <c r="D59" s="6">
        <v>0.01</v>
      </c>
      <c r="E59" s="7">
        <v>0</v>
      </c>
      <c r="F59" s="6">
        <f>ROUND(D59*(1-E59/100),3)</f>
        <v>0.01</v>
      </c>
      <c r="G59" s="8">
        <v>8</v>
      </c>
      <c r="H59" s="9">
        <f>IF(G59="","",ROUND(D59*G59,4))</f>
        <v>0.08</v>
      </c>
    </row>
    <row r="60" spans="1:8" x14ac:dyDescent="0.25">
      <c r="A60" s="17" t="s">
        <v>35</v>
      </c>
      <c r="B60" s="18"/>
      <c r="C60" s="18"/>
      <c r="D60" s="10">
        <f>ROUND(SUM(D56:D59),3)</f>
        <v>0.313</v>
      </c>
      <c r="E60" s="11"/>
      <c r="F60" s="10">
        <f>ROUND(SUM(F56:F59),3)</f>
        <v>0.313</v>
      </c>
      <c r="G60" s="11"/>
      <c r="H60" s="12">
        <f>ROUND(SUM(H56:H59),2)</f>
        <v>0.2</v>
      </c>
    </row>
    <row r="61" spans="1:8" x14ac:dyDescent="0.25">
      <c r="A61" s="16" t="s">
        <v>36</v>
      </c>
      <c r="B61" s="15"/>
      <c r="C61" s="15"/>
      <c r="D61" s="15"/>
      <c r="E61" s="15"/>
      <c r="F61" s="15"/>
      <c r="G61" s="15"/>
      <c r="H61" s="15"/>
    </row>
    <row r="62" spans="1:8" ht="15" customHeight="1" x14ac:dyDescent="0.25">
      <c r="A62" s="14" t="s">
        <v>57</v>
      </c>
      <c r="B62" s="15"/>
      <c r="C62" s="15"/>
      <c r="D62" s="15"/>
      <c r="E62" s="15"/>
      <c r="F62" s="15"/>
      <c r="G62" s="15"/>
      <c r="H62" s="15"/>
    </row>
    <row r="63" spans="1:8" ht="15" customHeight="1" x14ac:dyDescent="0.25">
      <c r="A63" s="14" t="s">
        <v>58</v>
      </c>
      <c r="B63" s="15"/>
      <c r="C63" s="15"/>
      <c r="D63" s="15"/>
      <c r="E63" s="15"/>
      <c r="F63" s="15"/>
      <c r="G63" s="15"/>
      <c r="H63" s="15"/>
    </row>
    <row r="64" spans="1:8" ht="15" customHeight="1" x14ac:dyDescent="0.25">
      <c r="A64" s="14" t="s">
        <v>59</v>
      </c>
      <c r="B64" s="15"/>
      <c r="C64" s="15"/>
      <c r="D64" s="15"/>
      <c r="E64" s="15"/>
      <c r="F64" s="15"/>
      <c r="G64" s="15"/>
      <c r="H64" s="15"/>
    </row>
    <row r="65" spans="1:8" ht="15" customHeight="1" x14ac:dyDescent="0.25">
      <c r="A65" s="14" t="s">
        <v>60</v>
      </c>
      <c r="B65" s="15"/>
      <c r="C65" s="15"/>
      <c r="D65" s="15"/>
      <c r="E65" s="15"/>
      <c r="F65" s="15"/>
      <c r="G65" s="15"/>
      <c r="H65" s="15"/>
    </row>
    <row r="66" spans="1:8" ht="15" customHeight="1" x14ac:dyDescent="0.25">
      <c r="A66" s="14" t="s">
        <v>61</v>
      </c>
      <c r="B66" s="15"/>
      <c r="C66" s="15"/>
      <c r="D66" s="15"/>
      <c r="E66" s="15"/>
      <c r="F66" s="15"/>
      <c r="G66" s="15"/>
      <c r="H66" s="15"/>
    </row>
    <row r="67" spans="1:8" x14ac:dyDescent="0.25">
      <c r="A67" s="24" t="s">
        <v>42</v>
      </c>
      <c r="B67" s="15"/>
      <c r="C67" s="15"/>
      <c r="D67" s="21" t="s">
        <v>43</v>
      </c>
      <c r="E67" s="15"/>
      <c r="F67" s="30" t="s">
        <v>44</v>
      </c>
      <c r="G67" s="15"/>
      <c r="H67" s="13" t="s">
        <v>45</v>
      </c>
    </row>
    <row r="69" spans="1:8" ht="18" customHeight="1" x14ac:dyDescent="0.25">
      <c r="A69" s="23" t="s">
        <v>62</v>
      </c>
      <c r="B69" s="15"/>
      <c r="C69" s="15"/>
      <c r="D69" s="15"/>
      <c r="E69" s="15"/>
      <c r="F69" s="15"/>
      <c r="G69" s="15"/>
      <c r="H69" s="15"/>
    </row>
    <row r="70" spans="1:8" ht="26.1" customHeight="1" x14ac:dyDescent="0.25">
      <c r="A70" s="3" t="s">
        <v>17</v>
      </c>
      <c r="B70" s="3" t="s">
        <v>18</v>
      </c>
      <c r="C70" s="3" t="s">
        <v>19</v>
      </c>
      <c r="D70" s="3" t="s">
        <v>20</v>
      </c>
      <c r="E70" s="3" t="s">
        <v>21</v>
      </c>
      <c r="F70" s="3" t="s">
        <v>22</v>
      </c>
      <c r="G70" s="3" t="s">
        <v>23</v>
      </c>
      <c r="H70" s="3" t="s">
        <v>24</v>
      </c>
    </row>
    <row r="71" spans="1:8" x14ac:dyDescent="0.25">
      <c r="A71" s="4">
        <v>1</v>
      </c>
      <c r="B71" s="5" t="s">
        <v>63</v>
      </c>
      <c r="C71" s="4" t="s">
        <v>26</v>
      </c>
      <c r="D71" s="6">
        <v>0.06</v>
      </c>
      <c r="E71" s="7">
        <v>15</v>
      </c>
      <c r="F71" s="6">
        <f t="shared" ref="F71:F77" si="4">ROUND(D71*(1-E71/100),3)</f>
        <v>5.0999999999999997E-2</v>
      </c>
      <c r="G71" s="8">
        <v>3.2</v>
      </c>
      <c r="H71" s="9">
        <f t="shared" ref="H71:H77" si="5">IF(G71="","",ROUND(D71*G71,4))</f>
        <v>0.192</v>
      </c>
    </row>
    <row r="72" spans="1:8" x14ac:dyDescent="0.25">
      <c r="A72" s="4">
        <v>2</v>
      </c>
      <c r="B72" s="5" t="s">
        <v>64</v>
      </c>
      <c r="C72" s="4" t="s">
        <v>26</v>
      </c>
      <c r="D72" s="6">
        <v>0.05</v>
      </c>
      <c r="E72" s="7">
        <v>20</v>
      </c>
      <c r="F72" s="6">
        <f t="shared" si="4"/>
        <v>0.04</v>
      </c>
      <c r="G72" s="8">
        <v>0.75</v>
      </c>
      <c r="H72" s="9">
        <f t="shared" si="5"/>
        <v>3.7499999999999999E-2</v>
      </c>
    </row>
    <row r="73" spans="1:8" x14ac:dyDescent="0.25">
      <c r="A73" s="4">
        <v>3</v>
      </c>
      <c r="B73" s="5" t="s">
        <v>65</v>
      </c>
      <c r="C73" s="4" t="s">
        <v>26</v>
      </c>
      <c r="D73" s="6">
        <v>0.05</v>
      </c>
      <c r="E73" s="7">
        <v>10</v>
      </c>
      <c r="F73" s="6">
        <f t="shared" si="4"/>
        <v>4.4999999999999998E-2</v>
      </c>
      <c r="G73" s="8">
        <v>1.9</v>
      </c>
      <c r="H73" s="9">
        <f t="shared" si="5"/>
        <v>9.5000000000000001E-2</v>
      </c>
    </row>
    <row r="74" spans="1:8" x14ac:dyDescent="0.25">
      <c r="A74" s="4">
        <v>4</v>
      </c>
      <c r="B74" s="5" t="s">
        <v>49</v>
      </c>
      <c r="C74" s="4" t="s">
        <v>26</v>
      </c>
      <c r="D74" s="6">
        <v>8.0000000000000002E-3</v>
      </c>
      <c r="E74" s="7">
        <v>0</v>
      </c>
      <c r="F74" s="6">
        <f t="shared" si="4"/>
        <v>8.0000000000000002E-3</v>
      </c>
      <c r="G74" s="8">
        <v>8</v>
      </c>
      <c r="H74" s="9">
        <f t="shared" si="5"/>
        <v>6.4000000000000001E-2</v>
      </c>
    </row>
    <row r="75" spans="1:8" x14ac:dyDescent="0.25">
      <c r="A75" s="4">
        <v>5</v>
      </c>
      <c r="B75" s="5" t="s">
        <v>66</v>
      </c>
      <c r="C75" s="4" t="s">
        <v>26</v>
      </c>
      <c r="D75" s="6">
        <v>2E-3</v>
      </c>
      <c r="E75" s="7">
        <v>25</v>
      </c>
      <c r="F75" s="6">
        <f t="shared" si="4"/>
        <v>2E-3</v>
      </c>
      <c r="G75" s="8">
        <v>6</v>
      </c>
      <c r="H75" s="9">
        <f t="shared" si="5"/>
        <v>1.2E-2</v>
      </c>
    </row>
    <row r="76" spans="1:8" x14ac:dyDescent="0.25">
      <c r="A76" s="4">
        <v>6</v>
      </c>
      <c r="B76" s="5" t="s">
        <v>31</v>
      </c>
      <c r="C76" s="4" t="s">
        <v>26</v>
      </c>
      <c r="D76" s="6">
        <v>1E-3</v>
      </c>
      <c r="E76" s="7">
        <v>0</v>
      </c>
      <c r="F76" s="6">
        <f t="shared" si="4"/>
        <v>1E-3</v>
      </c>
      <c r="G76" s="8">
        <v>0.4</v>
      </c>
      <c r="H76" s="9">
        <f t="shared" si="5"/>
        <v>4.0000000000000002E-4</v>
      </c>
    </row>
    <row r="77" spans="1:8" x14ac:dyDescent="0.25">
      <c r="A77" s="4">
        <v>7</v>
      </c>
      <c r="B77" s="5" t="s">
        <v>32</v>
      </c>
      <c r="C77" s="4" t="s">
        <v>26</v>
      </c>
      <c r="D77" s="6">
        <v>1E-3</v>
      </c>
      <c r="E77" s="7">
        <v>0</v>
      </c>
      <c r="F77" s="6">
        <f t="shared" si="4"/>
        <v>1E-3</v>
      </c>
      <c r="G77" s="8">
        <v>12</v>
      </c>
      <c r="H77" s="9">
        <f t="shared" si="5"/>
        <v>1.2E-2</v>
      </c>
    </row>
    <row r="78" spans="1:8" x14ac:dyDescent="0.25">
      <c r="A78" s="17" t="s">
        <v>35</v>
      </c>
      <c r="B78" s="18"/>
      <c r="C78" s="18"/>
      <c r="D78" s="10">
        <f>ROUND(SUM(D71:D77),3)</f>
        <v>0.17199999999999999</v>
      </c>
      <c r="E78" s="11"/>
      <c r="F78" s="10">
        <f>ROUND(SUM(F71:F77),3)</f>
        <v>0.14799999999999999</v>
      </c>
      <c r="G78" s="11"/>
      <c r="H78" s="12">
        <f>ROUND(SUM(H71:H77),2)</f>
        <v>0.41</v>
      </c>
    </row>
    <row r="79" spans="1:8" x14ac:dyDescent="0.25">
      <c r="A79" s="16" t="s">
        <v>36</v>
      </c>
      <c r="B79" s="15"/>
      <c r="C79" s="15"/>
      <c r="D79" s="15"/>
      <c r="E79" s="15"/>
      <c r="F79" s="15"/>
      <c r="G79" s="15"/>
      <c r="H79" s="15"/>
    </row>
    <row r="80" spans="1:8" ht="15" customHeight="1" x14ac:dyDescent="0.25">
      <c r="A80" s="14" t="s">
        <v>67</v>
      </c>
      <c r="B80" s="15"/>
      <c r="C80" s="15"/>
      <c r="D80" s="15"/>
      <c r="E80" s="15"/>
      <c r="F80" s="15"/>
      <c r="G80" s="15"/>
      <c r="H80" s="15"/>
    </row>
    <row r="81" spans="1:8" ht="24.75" customHeight="1" x14ac:dyDescent="0.25">
      <c r="A81" s="14" t="s">
        <v>68</v>
      </c>
      <c r="B81" s="15"/>
      <c r="C81" s="15"/>
      <c r="D81" s="15"/>
      <c r="E81" s="15"/>
      <c r="F81" s="15"/>
      <c r="G81" s="15"/>
      <c r="H81" s="15"/>
    </row>
    <row r="82" spans="1:8" ht="15" customHeight="1" x14ac:dyDescent="0.25">
      <c r="A82" s="14" t="s">
        <v>69</v>
      </c>
      <c r="B82" s="15"/>
      <c r="C82" s="15"/>
      <c r="D82" s="15"/>
      <c r="E82" s="15"/>
      <c r="F82" s="15"/>
      <c r="G82" s="15"/>
      <c r="H82" s="15"/>
    </row>
    <row r="83" spans="1:8" ht="15" customHeight="1" x14ac:dyDescent="0.25">
      <c r="A83" s="14" t="s">
        <v>70</v>
      </c>
      <c r="B83" s="15"/>
      <c r="C83" s="15"/>
      <c r="D83" s="15"/>
      <c r="E83" s="15"/>
      <c r="F83" s="15"/>
      <c r="G83" s="15"/>
      <c r="H83" s="15"/>
    </row>
    <row r="84" spans="1:8" ht="15" customHeight="1" x14ac:dyDescent="0.25">
      <c r="A84" s="14" t="s">
        <v>71</v>
      </c>
      <c r="B84" s="15"/>
      <c r="C84" s="15"/>
      <c r="D84" s="15"/>
      <c r="E84" s="15"/>
      <c r="F84" s="15"/>
      <c r="G84" s="15"/>
      <c r="H84" s="15"/>
    </row>
    <row r="85" spans="1:8" x14ac:dyDescent="0.25">
      <c r="A85" s="24" t="s">
        <v>42</v>
      </c>
      <c r="B85" s="15"/>
      <c r="C85" s="15"/>
      <c r="D85" s="21" t="s">
        <v>43</v>
      </c>
      <c r="E85" s="15"/>
      <c r="F85" s="30" t="s">
        <v>44</v>
      </c>
      <c r="G85" s="15"/>
      <c r="H85" s="13" t="s">
        <v>45</v>
      </c>
    </row>
    <row r="87" spans="1:8" x14ac:dyDescent="0.25">
      <c r="A87" s="29" t="s">
        <v>72</v>
      </c>
      <c r="B87" s="15"/>
      <c r="C87" s="15"/>
      <c r="D87" s="15"/>
      <c r="E87" s="15"/>
      <c r="F87" s="15"/>
      <c r="G87" s="15"/>
      <c r="H87" s="15"/>
    </row>
  </sheetData>
  <mergeCells count="65">
    <mergeCell ref="A2:D2"/>
    <mergeCell ref="G9:H9"/>
    <mergeCell ref="A31:H31"/>
    <mergeCell ref="E2:H2"/>
    <mergeCell ref="A34:H34"/>
    <mergeCell ref="A1:D1"/>
    <mergeCell ref="E6:F6"/>
    <mergeCell ref="E11:F11"/>
    <mergeCell ref="A67:C67"/>
    <mergeCell ref="A33:H33"/>
    <mergeCell ref="A47:H47"/>
    <mergeCell ref="E1:H1"/>
    <mergeCell ref="A32:H32"/>
    <mergeCell ref="F52:G52"/>
    <mergeCell ref="F67:G67"/>
    <mergeCell ref="A60:C60"/>
    <mergeCell ref="A62:H62"/>
    <mergeCell ref="A36:C36"/>
    <mergeCell ref="A35:H35"/>
    <mergeCell ref="E7:F7"/>
    <mergeCell ref="E13:H17"/>
    <mergeCell ref="A87:H87"/>
    <mergeCell ref="F85:G85"/>
    <mergeCell ref="F36:G36"/>
    <mergeCell ref="A66:H66"/>
    <mergeCell ref="G6:H6"/>
    <mergeCell ref="A80:H80"/>
    <mergeCell ref="A29:C29"/>
    <mergeCell ref="A84:H84"/>
    <mergeCell ref="E9:F9"/>
    <mergeCell ref="A5:D17"/>
    <mergeCell ref="A52:C52"/>
    <mergeCell ref="A50:H50"/>
    <mergeCell ref="A38:H38"/>
    <mergeCell ref="D67:E67"/>
    <mergeCell ref="A63:H63"/>
    <mergeCell ref="A81:H81"/>
    <mergeCell ref="A85:C85"/>
    <mergeCell ref="E3:H3"/>
    <mergeCell ref="G7:H7"/>
    <mergeCell ref="E10:F10"/>
    <mergeCell ref="A65:H65"/>
    <mergeCell ref="G10:H10"/>
    <mergeCell ref="E12:H12"/>
    <mergeCell ref="A54:H54"/>
    <mergeCell ref="A3:D3"/>
    <mergeCell ref="A19:H19"/>
    <mergeCell ref="A78:C78"/>
    <mergeCell ref="D85:E85"/>
    <mergeCell ref="G8:H8"/>
    <mergeCell ref="D36:E36"/>
    <mergeCell ref="A79:H79"/>
    <mergeCell ref="E8:F8"/>
    <mergeCell ref="A61:H61"/>
    <mergeCell ref="D52:E52"/>
    <mergeCell ref="A69:H69"/>
    <mergeCell ref="A48:H48"/>
    <mergeCell ref="A30:H30"/>
    <mergeCell ref="A83:H83"/>
    <mergeCell ref="A46:C46"/>
    <mergeCell ref="G11:H11"/>
    <mergeCell ref="A51:H51"/>
    <mergeCell ref="A64:H64"/>
    <mergeCell ref="A82:H82"/>
    <mergeCell ref="A49:H49"/>
  </mergeCells>
  <pageMargins left="0.3" right="0.3" top="0.4" bottom="0.4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Technologinė kortelė</vt:lpstr>
      <vt:lpstr>'Technologinė kortelė'!Print_Area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Matas Dagys</cp:lastModifiedBy>
  <dcterms:created xsi:type="dcterms:W3CDTF">2026-08-01T17:59:00Z</dcterms:created>
  <dcterms:modified xsi:type="dcterms:W3CDTF">2026-08-01T17:59:11Z</dcterms:modified>
</cp:coreProperties>
</file>