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lyginimas" sheetId="1" state="visible" r:id="rId1"/>
    <sheet xmlns:r="http://schemas.openxmlformats.org/officeDocument/2006/relationships" name="Suvestinė" sheetId="2" state="visible" r:id="rId2"/>
    <sheet xmlns:r="http://schemas.openxmlformats.org/officeDocument/2006/relationships" name="Kaip naudoti" sheetId="3" state="visible" r:id="rId3"/>
  </sheets>
  <definedNames>
    <definedName name="_xlnm.Print_Titles" localSheetId="0">'Palyginimas'!$5:$5</definedName>
  </definedNames>
  <calcPr calcId="124519" fullCalcOnLoad="1"/>
</workbook>
</file>

<file path=xl/styles.xml><?xml version="1.0" encoding="utf-8"?>
<styleSheet xmlns="http://schemas.openxmlformats.org/spreadsheetml/2006/main">
  <numFmts count="3">
    <numFmt numFmtId="164" formatCode="#,##0.000\ &quot;€&quot;"/>
    <numFmt numFmtId="165" formatCode="#,##0.00\ &quot;€&quot;"/>
    <numFmt numFmtId="166" formatCode="#,##0.0"/>
  </numFmts>
  <fonts count="18">
    <font>
      <name val="Calibri"/>
      <family val="2"/>
      <color theme="1"/>
      <sz val="11"/>
      <scheme val="minor"/>
    </font>
    <font>
      <name val="Georgia"/>
      <b val="1"/>
      <color rgb="002E2A24"/>
      <sz val="16"/>
    </font>
    <font>
      <name val="Calibri"/>
      <i val="1"/>
      <color rgb="008A8178"/>
      <sz val="9"/>
    </font>
    <font>
      <name val="Calibri"/>
      <b val="1"/>
      <color rgb="00FFFFFF"/>
      <sz val="10"/>
    </font>
    <font>
      <name val="Calibri"/>
      <b val="1"/>
      <color rgb="002E2A24"/>
      <sz val="10"/>
    </font>
    <font>
      <name val="Calibri"/>
      <sz val="10"/>
    </font>
    <font>
      <name val="Calibri"/>
      <b val="1"/>
      <color rgb="008A4B1E"/>
      <sz val="10"/>
    </font>
    <font>
      <name val="Calibri"/>
      <b val="1"/>
      <color rgb="00FFFFFF"/>
      <sz val="11"/>
    </font>
    <font>
      <name val="Calibri"/>
      <b val="1"/>
      <color rgb="00C4874A"/>
      <sz val="11"/>
    </font>
    <font>
      <name val="Calibri"/>
      <b val="1"/>
      <sz val="10"/>
    </font>
    <font>
      <name val="Calibri"/>
      <b val="1"/>
      <color rgb="008A4B1E"/>
      <sz val="12"/>
    </font>
    <font>
      <name val="Calibri"/>
      <color rgb="00000000"/>
      <sz val="10"/>
    </font>
    <font>
      <name val="Calibri"/>
      <b val="1"/>
      <color rgb="00C4874A"/>
      <sz val="9"/>
    </font>
    <font>
      <name val="Calibri"/>
      <color rgb="008A8178"/>
      <sz val="10"/>
    </font>
    <font>
      <name val="Calibri"/>
      <b val="1"/>
      <color rgb="002E2A24"/>
      <sz val="11"/>
    </font>
    <font>
      <name val="Calibri"/>
      <color rgb="004A443C"/>
      <sz val="10"/>
    </font>
    <font>
      <name val="Georgia"/>
      <b val="1"/>
      <color rgb="002E2A24"/>
      <sz val="12"/>
    </font>
    <font>
      <name val="Calibri"/>
      <b val="1"/>
      <color rgb="00C4874A"/>
      <sz val="10"/>
    </font>
  </fonts>
  <fills count="5">
    <fill>
      <patternFill/>
    </fill>
    <fill>
      <patternFill patternType="gray125"/>
    </fill>
    <fill>
      <patternFill patternType="solid">
        <fgColor rgb="002E2A24"/>
      </patternFill>
    </fill>
    <fill>
      <patternFill patternType="solid">
        <fgColor rgb="00F3E4D2"/>
      </patternFill>
    </fill>
    <fill>
      <patternFill patternType="solid">
        <fgColor rgb="00FAF7F2"/>
      </patternFill>
    </fill>
  </fills>
  <borders count="2">
    <border>
      <left/>
      <right/>
      <top/>
      <bottom/>
      <diagonal/>
    </border>
    <border>
      <left style="thin">
        <color rgb="00DDD6CC"/>
      </left>
      <right style="thin">
        <color rgb="00DDD6CC"/>
      </right>
      <top style="thin">
        <color rgb="00DDD6CC"/>
      </top>
      <bottom style="thin">
        <color rgb="00DDD6CC"/>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5" fillId="0" borderId="1" pivotButton="0" quotePrefix="0" xfId="0"/>
    <xf numFmtId="0" fontId="5" fillId="0" borderId="1" applyAlignment="1" pivotButton="0" quotePrefix="0" xfId="0">
      <alignment horizontal="center"/>
    </xf>
    <xf numFmtId="166" fontId="5" fillId="0" borderId="1" pivotButton="0" quotePrefix="0" xfId="0"/>
    <xf numFmtId="164" fontId="5" fillId="0" borderId="1" pivotButton="0" quotePrefix="0" xfId="0"/>
    <xf numFmtId="164" fontId="5" fillId="4" borderId="1" pivotButton="0" quotePrefix="0" xfId="0"/>
    <xf numFmtId="0" fontId="5" fillId="4" borderId="1" pivotButton="0" quotePrefix="0" xfId="0"/>
    <xf numFmtId="165" fontId="5" fillId="0" borderId="1" pivotButton="0" quotePrefix="0" xfId="0"/>
    <xf numFmtId="165" fontId="6" fillId="0" borderId="1" pivotButton="0" quotePrefix="0" xfId="0"/>
    <xf numFmtId="0" fontId="7" fillId="2" borderId="1" pivotButton="0" quotePrefix="0" xfId="0"/>
    <xf numFmtId="0" fontId="0" fillId="2" borderId="1" pivotButton="0" quotePrefix="0" xfId="0"/>
    <xf numFmtId="165" fontId="8" fillId="2" borderId="1" pivotButton="0" quotePrefix="0" xfId="0"/>
    <xf numFmtId="0" fontId="7" fillId="2" borderId="0" pivotButton="0" quotePrefix="0" xfId="0"/>
    <xf numFmtId="0" fontId="0" fillId="2" borderId="0" pivotButton="0" quotePrefix="0" xfId="0"/>
    <xf numFmtId="0" fontId="9" fillId="0" borderId="0" pivotButton="0" quotePrefix="0" xfId="0"/>
    <xf numFmtId="165" fontId="10" fillId="0" borderId="0" applyAlignment="1" pivotButton="0" quotePrefix="0" xfId="0">
      <alignment horizontal="right"/>
    </xf>
    <xf numFmtId="0" fontId="5" fillId="0" borderId="0" pivotButton="0" quotePrefix="0" xfId="0"/>
    <xf numFmtId="1" fontId="11" fillId="0" borderId="0" applyAlignment="1" pivotButton="0" quotePrefix="0" xfId="0">
      <alignment horizontal="right"/>
    </xf>
    <xf numFmtId="0" fontId="12" fillId="2" borderId="0" applyAlignment="1" pivotButton="0" quotePrefix="0" xfId="0">
      <alignment horizontal="right"/>
    </xf>
    <xf numFmtId="165" fontId="0" fillId="0" borderId="0" applyAlignment="1" pivotButton="0" quotePrefix="0" xfId="0">
      <alignment horizontal="right"/>
    </xf>
    <xf numFmtId="1" fontId="13" fillId="0" borderId="0" applyAlignment="1" pivotButton="0" quotePrefix="0" xfId="0">
      <alignment horizontal="right"/>
    </xf>
    <xf numFmtId="0" fontId="2" fillId="0" borderId="0" applyAlignment="1" pivotButton="0" quotePrefix="0" xfId="0">
      <alignment vertical="top" wrapText="1"/>
    </xf>
    <xf numFmtId="0" fontId="14" fillId="0" borderId="0" pivotButton="0" quotePrefix="0" xfId="0"/>
    <xf numFmtId="0" fontId="15" fillId="0" borderId="0" applyAlignment="1" pivotButton="0" quotePrefix="0" xfId="0">
      <alignment vertical="top" wrapText="1"/>
    </xf>
    <xf numFmtId="0" fontId="16" fillId="0" borderId="0" pivotButton="0" quotePrefix="0" xfId="0"/>
    <xf numFmtId="0" fontId="17" fillId="0" borderId="0" pivotButton="0" quotePrefix="0" xfId="0"/>
  </cellXfs>
  <cellStyles count="1">
    <cellStyle name="Normal" xfId="0" builtinId="0" hidden="0"/>
  </cellStyles>
  <dxfs count="2">
    <dxf>
      <fill>
        <patternFill patternType="solid">
          <bgColor rgb="00D9EAD3"/>
        </patternFill>
      </fill>
    </dxf>
    <dxf>
      <fill>
        <patternFill patternType="solid">
          <bgColor rgb="00FCE8D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M46"/>
  <sheetViews>
    <sheetView showGridLines="0" workbookViewId="0">
      <pane ySplit="5" topLeftCell="A6" activePane="bottomLeft" state="frozen"/>
      <selection pane="bottomLeft" activeCell="A1" sqref="A1"/>
    </sheetView>
  </sheetViews>
  <sheetFormatPr baseColWidth="8" defaultRowHeight="15"/>
  <cols>
    <col width="26" customWidth="1" min="1" max="1"/>
    <col width="7" customWidth="1" min="2" max="2"/>
    <col width="10" customWidth="1" min="3" max="3"/>
    <col width="13" customWidth="1" min="4" max="4"/>
    <col width="13" customWidth="1" min="5" max="5"/>
    <col width="13" customWidth="1" min="6" max="6"/>
    <col width="12" customWidth="1" min="7" max="7"/>
    <col width="15" customWidth="1" min="8" max="8"/>
    <col width="16" customWidth="1" min="9" max="9"/>
    <col width="12" customWidth="1" min="10" max="10"/>
    <col width="12" customWidth="1" min="11" max="11"/>
    <col width="13" customWidth="1" min="12" max="12"/>
    <col width="13" customWidth="1" min="13" max="13"/>
  </cols>
  <sheetData>
    <row r="1">
      <c r="A1" s="1" t="inlineStr">
        <is>
          <t>TIEKĖJŲ KAINŲ PALYGINIMAS</t>
        </is>
      </c>
    </row>
    <row r="2">
      <c r="A2" s="2" t="inlineStr">
        <is>
          <t>Įrašyk tiekėjų pavadinimus į geltonus langelius, sudėk kainas — likusi lentelė suskaičiuoja pati. Žaliai pažymėta pigiausia kaina eilutėje.</t>
        </is>
      </c>
    </row>
    <row r="5" ht="32" customHeight="1">
      <c r="A5" s="3" t="inlineStr">
        <is>
          <t>Prekė</t>
        </is>
      </c>
      <c r="B5" s="3" t="inlineStr">
        <is>
          <t>Vnt.</t>
        </is>
      </c>
      <c r="C5" s="3" t="inlineStr">
        <is>
          <t>Kiekis
per mėn.</t>
        </is>
      </c>
      <c r="D5" s="4" t="inlineStr">
        <is>
          <t>1 tiekėjas</t>
        </is>
      </c>
      <c r="E5" s="4" t="inlineStr">
        <is>
          <t>2 tiekėjas</t>
        </is>
      </c>
      <c r="F5" s="4" t="inlineStr">
        <is>
          <t>3 tiekėjas</t>
        </is>
      </c>
      <c r="G5" s="3" t="inlineStr">
        <is>
          <t>Pigiausia
kaina</t>
        </is>
      </c>
      <c r="H5" s="3" t="inlineStr">
        <is>
          <t>Pigiausias
tiekėjas</t>
        </is>
      </c>
      <c r="I5" s="3" t="inlineStr">
        <is>
          <t>Dabar perku iš</t>
        </is>
      </c>
      <c r="J5" s="3" t="inlineStr">
        <is>
          <t>Dabartinė
kaina</t>
        </is>
      </c>
      <c r="K5" s="3" t="inlineStr">
        <is>
          <t>Skirtumas
už vnt.</t>
        </is>
      </c>
      <c r="L5" s="3" t="inlineStr">
        <is>
          <t>Skirtumas
per mėn.</t>
        </is>
      </c>
      <c r="M5" s="3" t="inlineStr">
        <is>
          <t>Skirtumas
per metus</t>
        </is>
      </c>
    </row>
    <row r="6">
      <c r="A6" s="5" t="inlineStr">
        <is>
          <t>Jautienos faršas</t>
        </is>
      </c>
      <c r="B6" s="6" t="inlineStr">
        <is>
          <t>kg</t>
        </is>
      </c>
      <c r="C6" s="7" t="n"/>
      <c r="D6" s="8" t="n"/>
      <c r="E6" s="8" t="n"/>
      <c r="F6" s="8" t="n"/>
      <c r="G6" s="9">
        <f>IF(COUNT(D6:F6)=0,"",MIN(D6:F6))</f>
        <v/>
      </c>
      <c r="H6" s="10">
        <f>IF(G6="","",INDEX($D$5:$F$5,MATCH(G6,D6:F6,0)))</f>
        <v/>
      </c>
      <c r="I6" s="5" t="n"/>
      <c r="J6" s="9">
        <f>IF(OR($I6="",G6=""),"",INDEX(D6:F6,MATCH($I6,$D$5:$F$5,0)))</f>
        <v/>
      </c>
      <c r="K6" s="9">
        <f>IF(J6="","",J6-G6)</f>
        <v/>
      </c>
      <c r="L6" s="11">
        <f>IF(OR(K6="",$C6=""),"",K6*$C6)</f>
        <v/>
      </c>
      <c r="M6" s="12">
        <f>IF(L6="","",L6*12)</f>
        <v/>
      </c>
    </row>
    <row r="7">
      <c r="A7" s="5" t="inlineStr">
        <is>
          <t>Vištienos krūtinėlė</t>
        </is>
      </c>
      <c r="B7" s="6" t="inlineStr">
        <is>
          <t>kg</t>
        </is>
      </c>
      <c r="C7" s="7" t="n"/>
      <c r="D7" s="8" t="n"/>
      <c r="E7" s="8" t="n"/>
      <c r="F7" s="8" t="n"/>
      <c r="G7" s="9">
        <f>IF(COUNT(D7:F7)=0,"",MIN(D7:F7))</f>
        <v/>
      </c>
      <c r="H7" s="10">
        <f>IF(G7="","",INDEX($D$5:$F$5,MATCH(G7,D7:F7,0)))</f>
        <v/>
      </c>
      <c r="I7" s="5" t="n"/>
      <c r="J7" s="9">
        <f>IF(OR($I7="",G7=""),"",INDEX(D7:F7,MATCH($I7,$D$5:$F$5,0)))</f>
        <v/>
      </c>
      <c r="K7" s="9">
        <f>IF(J7="","",J7-G7)</f>
        <v/>
      </c>
      <c r="L7" s="11">
        <f>IF(OR(K7="",$C7=""),"",K7*$C7)</f>
        <v/>
      </c>
      <c r="M7" s="12">
        <f>IF(L7="","",L7*12)</f>
        <v/>
      </c>
    </row>
    <row r="8">
      <c r="A8" s="5" t="inlineStr">
        <is>
          <t>Kiaulienos sprandinė</t>
        </is>
      </c>
      <c r="B8" s="6" t="inlineStr">
        <is>
          <t>kg</t>
        </is>
      </c>
      <c r="C8" s="7" t="n"/>
      <c r="D8" s="8" t="n"/>
      <c r="E8" s="8" t="n"/>
      <c r="F8" s="8" t="n"/>
      <c r="G8" s="9">
        <f>IF(COUNT(D8:F8)=0,"",MIN(D8:F8))</f>
        <v/>
      </c>
      <c r="H8" s="10">
        <f>IF(G8="","",INDEX($D$5:$F$5,MATCH(G8,D8:F8,0)))</f>
        <v/>
      </c>
      <c r="I8" s="5" t="n"/>
      <c r="J8" s="9">
        <f>IF(OR($I8="",G8=""),"",INDEX(D8:F8,MATCH($I8,$D$5:$F$5,0)))</f>
        <v/>
      </c>
      <c r="K8" s="9">
        <f>IF(J8="","",J8-G8)</f>
        <v/>
      </c>
      <c r="L8" s="11">
        <f>IF(OR(K8="",$C8=""),"",K8*$C8)</f>
        <v/>
      </c>
      <c r="M8" s="12">
        <f>IF(L8="","",L8*12)</f>
        <v/>
      </c>
    </row>
    <row r="9">
      <c r="A9" s="5" t="inlineStr">
        <is>
          <t>Lašiša, filė</t>
        </is>
      </c>
      <c r="B9" s="6" t="inlineStr">
        <is>
          <t>kg</t>
        </is>
      </c>
      <c r="C9" s="7" t="n"/>
      <c r="D9" s="8" t="n"/>
      <c r="E9" s="8" t="n"/>
      <c r="F9" s="8" t="n"/>
      <c r="G9" s="9">
        <f>IF(COUNT(D9:F9)=0,"",MIN(D9:F9))</f>
        <v/>
      </c>
      <c r="H9" s="10">
        <f>IF(G9="","",INDEX($D$5:$F$5,MATCH(G9,D9:F9,0)))</f>
        <v/>
      </c>
      <c r="I9" s="5" t="n"/>
      <c r="J9" s="9">
        <f>IF(OR($I9="",G9=""),"",INDEX(D9:F9,MATCH($I9,$D$5:$F$5,0)))</f>
        <v/>
      </c>
      <c r="K9" s="9">
        <f>IF(J9="","",J9-G9)</f>
        <v/>
      </c>
      <c r="L9" s="11">
        <f>IF(OR(K9="",$C9=""),"",K9*$C9)</f>
        <v/>
      </c>
      <c r="M9" s="12">
        <f>IF(L9="","",L9*12)</f>
        <v/>
      </c>
    </row>
    <row r="10">
      <c r="A10" s="5" t="inlineStr">
        <is>
          <t>Sviestas 82 %</t>
        </is>
      </c>
      <c r="B10" s="6" t="inlineStr">
        <is>
          <t>kg</t>
        </is>
      </c>
      <c r="C10" s="7" t="n"/>
      <c r="D10" s="8" t="n"/>
      <c r="E10" s="8" t="n"/>
      <c r="F10" s="8" t="n"/>
      <c r="G10" s="9">
        <f>IF(COUNT(D10:F10)=0,"",MIN(D10:F10))</f>
        <v/>
      </c>
      <c r="H10" s="10">
        <f>IF(G10="","",INDEX($D$5:$F$5,MATCH(G10,D10:F10,0)))</f>
        <v/>
      </c>
      <c r="I10" s="5" t="n"/>
      <c r="J10" s="9">
        <f>IF(OR($I10="",G10=""),"",INDEX(D10:F10,MATCH($I10,$D$5:$F$5,0)))</f>
        <v/>
      </c>
      <c r="K10" s="9">
        <f>IF(J10="","",J10-G10)</f>
        <v/>
      </c>
      <c r="L10" s="11">
        <f>IF(OR(K10="",$C10=""),"",K10*$C10)</f>
        <v/>
      </c>
      <c r="M10" s="12">
        <f>IF(L10="","",L10*12)</f>
        <v/>
      </c>
    </row>
    <row r="11">
      <c r="A11" s="5" t="inlineStr">
        <is>
          <t>Grietinėlė 35 %</t>
        </is>
      </c>
      <c r="B11" s="6" t="inlineStr">
        <is>
          <t>l</t>
        </is>
      </c>
      <c r="C11" s="7" t="n"/>
      <c r="D11" s="8" t="n"/>
      <c r="E11" s="8" t="n"/>
      <c r="F11" s="8" t="n"/>
      <c r="G11" s="9">
        <f>IF(COUNT(D11:F11)=0,"",MIN(D11:F11))</f>
        <v/>
      </c>
      <c r="H11" s="10">
        <f>IF(G11="","",INDEX($D$5:$F$5,MATCH(G11,D11:F11,0)))</f>
        <v/>
      </c>
      <c r="I11" s="5" t="n"/>
      <c r="J11" s="9">
        <f>IF(OR($I11="",G11=""),"",INDEX(D11:F11,MATCH($I11,$D$5:$F$5,0)))</f>
        <v/>
      </c>
      <c r="K11" s="9">
        <f>IF(J11="","",J11-G11)</f>
        <v/>
      </c>
      <c r="L11" s="11">
        <f>IF(OR(K11="",$C11=""),"",K11*$C11)</f>
        <v/>
      </c>
      <c r="M11" s="12">
        <f>IF(L11="","",L11*12)</f>
        <v/>
      </c>
    </row>
    <row r="12">
      <c r="A12" s="5" t="inlineStr">
        <is>
          <t>Sūris, fermentinis</t>
        </is>
      </c>
      <c r="B12" s="6" t="inlineStr">
        <is>
          <t>kg</t>
        </is>
      </c>
      <c r="C12" s="7" t="n"/>
      <c r="D12" s="8" t="n"/>
      <c r="E12" s="8" t="n"/>
      <c r="F12" s="8" t="n"/>
      <c r="G12" s="9">
        <f>IF(COUNT(D12:F12)=0,"",MIN(D12:F12))</f>
        <v/>
      </c>
      <c r="H12" s="10">
        <f>IF(G12="","",INDEX($D$5:$F$5,MATCH(G12,D12:F12,0)))</f>
        <v/>
      </c>
      <c r="I12" s="5" t="n"/>
      <c r="J12" s="9">
        <f>IF(OR($I12="",G12=""),"",INDEX(D12:F12,MATCH($I12,$D$5:$F$5,0)))</f>
        <v/>
      </c>
      <c r="K12" s="9">
        <f>IF(J12="","",J12-G12)</f>
        <v/>
      </c>
      <c r="L12" s="11">
        <f>IF(OR(K12="",$C12=""),"",K12*$C12)</f>
        <v/>
      </c>
      <c r="M12" s="12">
        <f>IF(L12="","",L12*12)</f>
        <v/>
      </c>
    </row>
    <row r="13">
      <c r="A13" s="5" t="inlineStr">
        <is>
          <t>Kiaušiniai</t>
        </is>
      </c>
      <c r="B13" s="6" t="inlineStr">
        <is>
          <t>vnt.</t>
        </is>
      </c>
      <c r="C13" s="7" t="n"/>
      <c r="D13" s="8" t="n"/>
      <c r="E13" s="8" t="n"/>
      <c r="F13" s="8" t="n"/>
      <c r="G13" s="9">
        <f>IF(COUNT(D13:F13)=0,"",MIN(D13:F13))</f>
        <v/>
      </c>
      <c r="H13" s="10">
        <f>IF(G13="","",INDEX($D$5:$F$5,MATCH(G13,D13:F13,0)))</f>
        <v/>
      </c>
      <c r="I13" s="5" t="n"/>
      <c r="J13" s="9">
        <f>IF(OR($I13="",G13=""),"",INDEX(D13:F13,MATCH($I13,$D$5:$F$5,0)))</f>
        <v/>
      </c>
      <c r="K13" s="9">
        <f>IF(J13="","",J13-G13)</f>
        <v/>
      </c>
      <c r="L13" s="11">
        <f>IF(OR(K13="",$C13=""),"",K13*$C13)</f>
        <v/>
      </c>
      <c r="M13" s="12">
        <f>IF(L13="","",L13*12)</f>
        <v/>
      </c>
    </row>
    <row r="14">
      <c r="A14" s="5" t="inlineStr">
        <is>
          <t>Bulvės</t>
        </is>
      </c>
      <c r="B14" s="6" t="inlineStr">
        <is>
          <t>kg</t>
        </is>
      </c>
      <c r="C14" s="7" t="n"/>
      <c r="D14" s="8" t="n"/>
      <c r="E14" s="8" t="n"/>
      <c r="F14" s="8" t="n"/>
      <c r="G14" s="9">
        <f>IF(COUNT(D14:F14)=0,"",MIN(D14:F14))</f>
        <v/>
      </c>
      <c r="H14" s="10">
        <f>IF(G14="","",INDEX($D$5:$F$5,MATCH(G14,D14:F14,0)))</f>
        <v/>
      </c>
      <c r="I14" s="5" t="n"/>
      <c r="J14" s="9">
        <f>IF(OR($I14="",G14=""),"",INDEX(D14:F14,MATCH($I14,$D$5:$F$5,0)))</f>
        <v/>
      </c>
      <c r="K14" s="9">
        <f>IF(J14="","",J14-G14)</f>
        <v/>
      </c>
      <c r="L14" s="11">
        <f>IF(OR(K14="",$C14=""),"",K14*$C14)</f>
        <v/>
      </c>
      <c r="M14" s="12">
        <f>IF(L14="","",L14*12)</f>
        <v/>
      </c>
    </row>
    <row r="15">
      <c r="A15" s="5" t="inlineStr">
        <is>
          <t>Svogūnai</t>
        </is>
      </c>
      <c r="B15" s="6" t="inlineStr">
        <is>
          <t>kg</t>
        </is>
      </c>
      <c r="C15" s="7" t="n"/>
      <c r="D15" s="8" t="n"/>
      <c r="E15" s="8" t="n"/>
      <c r="F15" s="8" t="n"/>
      <c r="G15" s="9">
        <f>IF(COUNT(D15:F15)=0,"",MIN(D15:F15))</f>
        <v/>
      </c>
      <c r="H15" s="10">
        <f>IF(G15="","",INDEX($D$5:$F$5,MATCH(G15,D15:F15,0)))</f>
        <v/>
      </c>
      <c r="I15" s="5" t="n"/>
      <c r="J15" s="9">
        <f>IF(OR($I15="",G15=""),"",INDEX(D15:F15,MATCH($I15,$D$5:$F$5,0)))</f>
        <v/>
      </c>
      <c r="K15" s="9">
        <f>IF(J15="","",J15-G15)</f>
        <v/>
      </c>
      <c r="L15" s="11">
        <f>IF(OR(K15="",$C15=""),"",K15*$C15)</f>
        <v/>
      </c>
      <c r="M15" s="12">
        <f>IF(L15="","",L15*12)</f>
        <v/>
      </c>
    </row>
    <row r="16">
      <c r="A16" s="5" t="inlineStr">
        <is>
          <t>Pomidorai</t>
        </is>
      </c>
      <c r="B16" s="6" t="inlineStr">
        <is>
          <t>kg</t>
        </is>
      </c>
      <c r="C16" s="7" t="n"/>
      <c r="D16" s="8" t="n"/>
      <c r="E16" s="8" t="n"/>
      <c r="F16" s="8" t="n"/>
      <c r="G16" s="9">
        <f>IF(COUNT(D16:F16)=0,"",MIN(D16:F16))</f>
        <v/>
      </c>
      <c r="H16" s="10">
        <f>IF(G16="","",INDEX($D$5:$F$5,MATCH(G16,D16:F16,0)))</f>
        <v/>
      </c>
      <c r="I16" s="5" t="n"/>
      <c r="J16" s="9">
        <f>IF(OR($I16="",G16=""),"",INDEX(D16:F16,MATCH($I16,$D$5:$F$5,0)))</f>
        <v/>
      </c>
      <c r="K16" s="9">
        <f>IF(J16="","",J16-G16)</f>
        <v/>
      </c>
      <c r="L16" s="11">
        <f>IF(OR(K16="",$C16=""),"",K16*$C16)</f>
        <v/>
      </c>
      <c r="M16" s="12">
        <f>IF(L16="","",L16*12)</f>
        <v/>
      </c>
    </row>
    <row r="17">
      <c r="A17" s="5" t="inlineStr">
        <is>
          <t>Salotos</t>
        </is>
      </c>
      <c r="B17" s="6" t="inlineStr">
        <is>
          <t>kg</t>
        </is>
      </c>
      <c r="C17" s="7" t="n"/>
      <c r="D17" s="8" t="n"/>
      <c r="E17" s="8" t="n"/>
      <c r="F17" s="8" t="n"/>
      <c r="G17" s="9">
        <f>IF(COUNT(D17:F17)=0,"",MIN(D17:F17))</f>
        <v/>
      </c>
      <c r="H17" s="10">
        <f>IF(G17="","",INDEX($D$5:$F$5,MATCH(G17,D17:F17,0)))</f>
        <v/>
      </c>
      <c r="I17" s="5" t="n"/>
      <c r="J17" s="9">
        <f>IF(OR($I17="",G17=""),"",INDEX(D17:F17,MATCH($I17,$D$5:$F$5,0)))</f>
        <v/>
      </c>
      <c r="K17" s="9">
        <f>IF(J17="","",J17-G17)</f>
        <v/>
      </c>
      <c r="L17" s="11">
        <f>IF(OR(K17="",$C17=""),"",K17*$C17)</f>
        <v/>
      </c>
      <c r="M17" s="12">
        <f>IF(L17="","",L17*12)</f>
        <v/>
      </c>
    </row>
    <row r="18">
      <c r="A18" s="5" t="inlineStr">
        <is>
          <t>Miltai</t>
        </is>
      </c>
      <c r="B18" s="6" t="inlineStr">
        <is>
          <t>kg</t>
        </is>
      </c>
      <c r="C18" s="7" t="n"/>
      <c r="D18" s="8" t="n"/>
      <c r="E18" s="8" t="n"/>
      <c r="F18" s="8" t="n"/>
      <c r="G18" s="9">
        <f>IF(COUNT(D18:F18)=0,"",MIN(D18:F18))</f>
        <v/>
      </c>
      <c r="H18" s="10">
        <f>IF(G18="","",INDEX($D$5:$F$5,MATCH(G18,D18:F18,0)))</f>
        <v/>
      </c>
      <c r="I18" s="5" t="n"/>
      <c r="J18" s="9">
        <f>IF(OR($I18="",G18=""),"",INDEX(D18:F18,MATCH($I18,$D$5:$F$5,0)))</f>
        <v/>
      </c>
      <c r="K18" s="9">
        <f>IF(J18="","",J18-G18)</f>
        <v/>
      </c>
      <c r="L18" s="11">
        <f>IF(OR(K18="",$C18=""),"",K18*$C18)</f>
        <v/>
      </c>
      <c r="M18" s="12">
        <f>IF(L18="","",L18*12)</f>
        <v/>
      </c>
    </row>
    <row r="19">
      <c r="A19" s="5" t="inlineStr">
        <is>
          <t>Aliejus, kepimo</t>
        </is>
      </c>
      <c r="B19" s="6" t="inlineStr">
        <is>
          <t>l</t>
        </is>
      </c>
      <c r="C19" s="7" t="n"/>
      <c r="D19" s="8" t="n"/>
      <c r="E19" s="8" t="n"/>
      <c r="F19" s="8" t="n"/>
      <c r="G19" s="9">
        <f>IF(COUNT(D19:F19)=0,"",MIN(D19:F19))</f>
        <v/>
      </c>
      <c r="H19" s="10">
        <f>IF(G19="","",INDEX($D$5:$F$5,MATCH(G19,D19:F19,0)))</f>
        <v/>
      </c>
      <c r="I19" s="5" t="n"/>
      <c r="J19" s="9">
        <f>IF(OR($I19="",G19=""),"",INDEX(D19:F19,MATCH($I19,$D$5:$F$5,0)))</f>
        <v/>
      </c>
      <c r="K19" s="9">
        <f>IF(J19="","",J19-G19)</f>
        <v/>
      </c>
      <c r="L19" s="11">
        <f>IF(OR(K19="",$C19=""),"",K19*$C19)</f>
        <v/>
      </c>
      <c r="M19" s="12">
        <f>IF(L19="","",L19*12)</f>
        <v/>
      </c>
    </row>
    <row r="20">
      <c r="A20" s="5" t="inlineStr">
        <is>
          <t>Ryžiai</t>
        </is>
      </c>
      <c r="B20" s="6" t="inlineStr">
        <is>
          <t>kg</t>
        </is>
      </c>
      <c r="C20" s="7" t="n"/>
      <c r="D20" s="8" t="n"/>
      <c r="E20" s="8" t="n"/>
      <c r="F20" s="8" t="n"/>
      <c r="G20" s="9">
        <f>IF(COUNT(D20:F20)=0,"",MIN(D20:F20))</f>
        <v/>
      </c>
      <c r="H20" s="10">
        <f>IF(G20="","",INDEX($D$5:$F$5,MATCH(G20,D20:F20,0)))</f>
        <v/>
      </c>
      <c r="I20" s="5" t="n"/>
      <c r="J20" s="9">
        <f>IF(OR($I20="",G20=""),"",INDEX(D20:F20,MATCH($I20,$D$5:$F$5,0)))</f>
        <v/>
      </c>
      <c r="K20" s="9">
        <f>IF(J20="","",J20-G20)</f>
        <v/>
      </c>
      <c r="L20" s="11">
        <f>IF(OR(K20="",$C20=""),"",K20*$C20)</f>
        <v/>
      </c>
      <c r="M20" s="12">
        <f>IF(L20="","",L20*12)</f>
        <v/>
      </c>
    </row>
    <row r="21">
      <c r="A21" s="5" t="inlineStr">
        <is>
          <t>Makaronai</t>
        </is>
      </c>
      <c r="B21" s="6" t="inlineStr">
        <is>
          <t>kg</t>
        </is>
      </c>
      <c r="C21" s="7" t="n"/>
      <c r="D21" s="8" t="n"/>
      <c r="E21" s="8" t="n"/>
      <c r="F21" s="8" t="n"/>
      <c r="G21" s="9">
        <f>IF(COUNT(D21:F21)=0,"",MIN(D21:F21))</f>
        <v/>
      </c>
      <c r="H21" s="10">
        <f>IF(G21="","",INDEX($D$5:$F$5,MATCH(G21,D21:F21,0)))</f>
        <v/>
      </c>
      <c r="I21" s="5" t="n"/>
      <c r="J21" s="9">
        <f>IF(OR($I21="",G21=""),"",INDEX(D21:F21,MATCH($I21,$D$5:$F$5,0)))</f>
        <v/>
      </c>
      <c r="K21" s="9">
        <f>IF(J21="","",J21-G21)</f>
        <v/>
      </c>
      <c r="L21" s="11">
        <f>IF(OR(K21="",$C21=""),"",K21*$C21)</f>
        <v/>
      </c>
      <c r="M21" s="12">
        <f>IF(L21="","",L21*12)</f>
        <v/>
      </c>
    </row>
    <row r="22">
      <c r="A22" s="5" t="inlineStr">
        <is>
          <t>Cukrus</t>
        </is>
      </c>
      <c r="B22" s="6" t="inlineStr">
        <is>
          <t>kg</t>
        </is>
      </c>
      <c r="C22" s="7" t="n"/>
      <c r="D22" s="8" t="n"/>
      <c r="E22" s="8" t="n"/>
      <c r="F22" s="8" t="n"/>
      <c r="G22" s="9">
        <f>IF(COUNT(D22:F22)=0,"",MIN(D22:F22))</f>
        <v/>
      </c>
      <c r="H22" s="10">
        <f>IF(G22="","",INDEX($D$5:$F$5,MATCH(G22,D22:F22,0)))</f>
        <v/>
      </c>
      <c r="I22" s="5" t="n"/>
      <c r="J22" s="9">
        <f>IF(OR($I22="",G22=""),"",INDEX(D22:F22,MATCH($I22,$D$5:$F$5,0)))</f>
        <v/>
      </c>
      <c r="K22" s="9">
        <f>IF(J22="","",J22-G22)</f>
        <v/>
      </c>
      <c r="L22" s="11">
        <f>IF(OR(K22="",$C22=""),"",K22*$C22)</f>
        <v/>
      </c>
      <c r="M22" s="12">
        <f>IF(L22="","",L22*12)</f>
        <v/>
      </c>
    </row>
    <row r="23">
      <c r="A23" s="5" t="inlineStr">
        <is>
          <t>Druska</t>
        </is>
      </c>
      <c r="B23" s="6" t="inlineStr">
        <is>
          <t>kg</t>
        </is>
      </c>
      <c r="C23" s="7" t="n"/>
      <c r="D23" s="8" t="n"/>
      <c r="E23" s="8" t="n"/>
      <c r="F23" s="8" t="n"/>
      <c r="G23" s="9">
        <f>IF(COUNT(D23:F23)=0,"",MIN(D23:F23))</f>
        <v/>
      </c>
      <c r="H23" s="10">
        <f>IF(G23="","",INDEX($D$5:$F$5,MATCH(G23,D23:F23,0)))</f>
        <v/>
      </c>
      <c r="I23" s="5" t="n"/>
      <c r="J23" s="9">
        <f>IF(OR($I23="",G23=""),"",INDEX(D23:F23,MATCH($I23,$D$5:$F$5,0)))</f>
        <v/>
      </c>
      <c r="K23" s="9">
        <f>IF(J23="","",J23-G23)</f>
        <v/>
      </c>
      <c r="L23" s="11">
        <f>IF(OR(K23="",$C23=""),"",K23*$C23)</f>
        <v/>
      </c>
      <c r="M23" s="12">
        <f>IF(L23="","",L23*12)</f>
        <v/>
      </c>
    </row>
    <row r="24">
      <c r="A24" s="5" t="inlineStr">
        <is>
          <t>Duona / bandelės</t>
        </is>
      </c>
      <c r="B24" s="6" t="inlineStr">
        <is>
          <t>vnt.</t>
        </is>
      </c>
      <c r="C24" s="7" t="n"/>
      <c r="D24" s="8" t="n"/>
      <c r="E24" s="8" t="n"/>
      <c r="F24" s="8" t="n"/>
      <c r="G24" s="9">
        <f>IF(COUNT(D24:F24)=0,"",MIN(D24:F24))</f>
        <v/>
      </c>
      <c r="H24" s="10">
        <f>IF(G24="","",INDEX($D$5:$F$5,MATCH(G24,D24:F24,0)))</f>
        <v/>
      </c>
      <c r="I24" s="5" t="n"/>
      <c r="J24" s="9">
        <f>IF(OR($I24="",G24=""),"",INDEX(D24:F24,MATCH($I24,$D$5:$F$5,0)))</f>
        <v/>
      </c>
      <c r="K24" s="9">
        <f>IF(J24="","",J24-G24)</f>
        <v/>
      </c>
      <c r="L24" s="11">
        <f>IF(OR(K24="",$C24=""),"",K24*$C24)</f>
        <v/>
      </c>
      <c r="M24" s="12">
        <f>IF(L24="","",L24*12)</f>
        <v/>
      </c>
    </row>
    <row r="25">
      <c r="A25" s="5" t="inlineStr">
        <is>
          <t>Kava, pupelės</t>
        </is>
      </c>
      <c r="B25" s="6" t="inlineStr">
        <is>
          <t>kg</t>
        </is>
      </c>
      <c r="C25" s="7" t="n"/>
      <c r="D25" s="8" t="n"/>
      <c r="E25" s="8" t="n"/>
      <c r="F25" s="8" t="n"/>
      <c r="G25" s="9">
        <f>IF(COUNT(D25:F25)=0,"",MIN(D25:F25))</f>
        <v/>
      </c>
      <c r="H25" s="10">
        <f>IF(G25="","",INDEX($D$5:$F$5,MATCH(G25,D25:F25,0)))</f>
        <v/>
      </c>
      <c r="I25" s="5" t="n"/>
      <c r="J25" s="9">
        <f>IF(OR($I25="",G25=""),"",INDEX(D25:F25,MATCH($I25,$D$5:$F$5,0)))</f>
        <v/>
      </c>
      <c r="K25" s="9">
        <f>IF(J25="","",J25-G25)</f>
        <v/>
      </c>
      <c r="L25" s="11">
        <f>IF(OR(K25="",$C25=""),"",K25*$C25)</f>
        <v/>
      </c>
      <c r="M25" s="12">
        <f>IF(L25="","",L25*12)</f>
        <v/>
      </c>
    </row>
    <row r="26">
      <c r="A26" s="5" t="n"/>
      <c r="B26" s="6" t="n"/>
      <c r="C26" s="7" t="n"/>
      <c r="D26" s="8" t="n"/>
      <c r="E26" s="8" t="n"/>
      <c r="F26" s="8" t="n"/>
      <c r="G26" s="9">
        <f>IF(COUNT(D26:F26)=0,"",MIN(D26:F26))</f>
        <v/>
      </c>
      <c r="H26" s="10">
        <f>IF(G26="","",INDEX($D$5:$F$5,MATCH(G26,D26:F26,0)))</f>
        <v/>
      </c>
      <c r="I26" s="5" t="n"/>
      <c r="J26" s="9">
        <f>IF(OR($I26="",G26=""),"",INDEX(D26:F26,MATCH($I26,$D$5:$F$5,0)))</f>
        <v/>
      </c>
      <c r="K26" s="9">
        <f>IF(J26="","",J26-G26)</f>
        <v/>
      </c>
      <c r="L26" s="11">
        <f>IF(OR(K26="",$C26=""),"",K26*$C26)</f>
        <v/>
      </c>
      <c r="M26" s="12">
        <f>IF(L26="","",L26*12)</f>
        <v/>
      </c>
    </row>
    <row r="27">
      <c r="A27" s="5" t="n"/>
      <c r="B27" s="6" t="n"/>
      <c r="C27" s="7" t="n"/>
      <c r="D27" s="8" t="n"/>
      <c r="E27" s="8" t="n"/>
      <c r="F27" s="8" t="n"/>
      <c r="G27" s="9">
        <f>IF(COUNT(D27:F27)=0,"",MIN(D27:F27))</f>
        <v/>
      </c>
      <c r="H27" s="10">
        <f>IF(G27="","",INDEX($D$5:$F$5,MATCH(G27,D27:F27,0)))</f>
        <v/>
      </c>
      <c r="I27" s="5" t="n"/>
      <c r="J27" s="9">
        <f>IF(OR($I27="",G27=""),"",INDEX(D27:F27,MATCH($I27,$D$5:$F$5,0)))</f>
        <v/>
      </c>
      <c r="K27" s="9">
        <f>IF(J27="","",J27-G27)</f>
        <v/>
      </c>
      <c r="L27" s="11">
        <f>IF(OR(K27="",$C27=""),"",K27*$C27)</f>
        <v/>
      </c>
      <c r="M27" s="12">
        <f>IF(L27="","",L27*12)</f>
        <v/>
      </c>
    </row>
    <row r="28">
      <c r="A28" s="5" t="n"/>
      <c r="B28" s="6" t="n"/>
      <c r="C28" s="7" t="n"/>
      <c r="D28" s="8" t="n"/>
      <c r="E28" s="8" t="n"/>
      <c r="F28" s="8" t="n"/>
      <c r="G28" s="9">
        <f>IF(COUNT(D28:F28)=0,"",MIN(D28:F28))</f>
        <v/>
      </c>
      <c r="H28" s="10">
        <f>IF(G28="","",INDEX($D$5:$F$5,MATCH(G28,D28:F28,0)))</f>
        <v/>
      </c>
      <c r="I28" s="5" t="n"/>
      <c r="J28" s="9">
        <f>IF(OR($I28="",G28=""),"",INDEX(D28:F28,MATCH($I28,$D$5:$F$5,0)))</f>
        <v/>
      </c>
      <c r="K28" s="9">
        <f>IF(J28="","",J28-G28)</f>
        <v/>
      </c>
      <c r="L28" s="11">
        <f>IF(OR(K28="",$C28=""),"",K28*$C28)</f>
        <v/>
      </c>
      <c r="M28" s="12">
        <f>IF(L28="","",L28*12)</f>
        <v/>
      </c>
    </row>
    <row r="29">
      <c r="A29" s="5" t="n"/>
      <c r="B29" s="6" t="n"/>
      <c r="C29" s="7" t="n"/>
      <c r="D29" s="8" t="n"/>
      <c r="E29" s="8" t="n"/>
      <c r="F29" s="8" t="n"/>
      <c r="G29" s="9">
        <f>IF(COUNT(D29:F29)=0,"",MIN(D29:F29))</f>
        <v/>
      </c>
      <c r="H29" s="10">
        <f>IF(G29="","",INDEX($D$5:$F$5,MATCH(G29,D29:F29,0)))</f>
        <v/>
      </c>
      <c r="I29" s="5" t="n"/>
      <c r="J29" s="9">
        <f>IF(OR($I29="",G29=""),"",INDEX(D29:F29,MATCH($I29,$D$5:$F$5,0)))</f>
        <v/>
      </c>
      <c r="K29" s="9">
        <f>IF(J29="","",J29-G29)</f>
        <v/>
      </c>
      <c r="L29" s="11">
        <f>IF(OR(K29="",$C29=""),"",K29*$C29)</f>
        <v/>
      </c>
      <c r="M29" s="12">
        <f>IF(L29="","",L29*12)</f>
        <v/>
      </c>
    </row>
    <row r="30">
      <c r="A30" s="5" t="n"/>
      <c r="B30" s="6" t="n"/>
      <c r="C30" s="7" t="n"/>
      <c r="D30" s="8" t="n"/>
      <c r="E30" s="8" t="n"/>
      <c r="F30" s="8" t="n"/>
      <c r="G30" s="9">
        <f>IF(COUNT(D30:F30)=0,"",MIN(D30:F30))</f>
        <v/>
      </c>
      <c r="H30" s="10">
        <f>IF(G30="","",INDEX($D$5:$F$5,MATCH(G30,D30:F30,0)))</f>
        <v/>
      </c>
      <c r="I30" s="5" t="n"/>
      <c r="J30" s="9">
        <f>IF(OR($I30="",G30=""),"",INDEX(D30:F30,MATCH($I30,$D$5:$F$5,0)))</f>
        <v/>
      </c>
      <c r="K30" s="9">
        <f>IF(J30="","",J30-G30)</f>
        <v/>
      </c>
      <c r="L30" s="11">
        <f>IF(OR(K30="",$C30=""),"",K30*$C30)</f>
        <v/>
      </c>
      <c r="M30" s="12">
        <f>IF(L30="","",L30*12)</f>
        <v/>
      </c>
    </row>
    <row r="31">
      <c r="A31" s="5" t="n"/>
      <c r="B31" s="6" t="n"/>
      <c r="C31" s="7" t="n"/>
      <c r="D31" s="8" t="n"/>
      <c r="E31" s="8" t="n"/>
      <c r="F31" s="8" t="n"/>
      <c r="G31" s="9">
        <f>IF(COUNT(D31:F31)=0,"",MIN(D31:F31))</f>
        <v/>
      </c>
      <c r="H31" s="10">
        <f>IF(G31="","",INDEX($D$5:$F$5,MATCH(G31,D31:F31,0)))</f>
        <v/>
      </c>
      <c r="I31" s="5" t="n"/>
      <c r="J31" s="9">
        <f>IF(OR($I31="",G31=""),"",INDEX(D31:F31,MATCH($I31,$D$5:$F$5,0)))</f>
        <v/>
      </c>
      <c r="K31" s="9">
        <f>IF(J31="","",J31-G31)</f>
        <v/>
      </c>
      <c r="L31" s="11">
        <f>IF(OR(K31="",$C31=""),"",K31*$C31)</f>
        <v/>
      </c>
      <c r="M31" s="12">
        <f>IF(L31="","",L31*12)</f>
        <v/>
      </c>
    </row>
    <row r="32">
      <c r="A32" s="5" t="n"/>
      <c r="B32" s="6" t="n"/>
      <c r="C32" s="7" t="n"/>
      <c r="D32" s="8" t="n"/>
      <c r="E32" s="8" t="n"/>
      <c r="F32" s="8" t="n"/>
      <c r="G32" s="9">
        <f>IF(COUNT(D32:F32)=0,"",MIN(D32:F32))</f>
        <v/>
      </c>
      <c r="H32" s="10">
        <f>IF(G32="","",INDEX($D$5:$F$5,MATCH(G32,D32:F32,0)))</f>
        <v/>
      </c>
      <c r="I32" s="5" t="n"/>
      <c r="J32" s="9">
        <f>IF(OR($I32="",G32=""),"",INDEX(D32:F32,MATCH($I32,$D$5:$F$5,0)))</f>
        <v/>
      </c>
      <c r="K32" s="9">
        <f>IF(J32="","",J32-G32)</f>
        <v/>
      </c>
      <c r="L32" s="11">
        <f>IF(OR(K32="",$C32=""),"",K32*$C32)</f>
        <v/>
      </c>
      <c r="M32" s="12">
        <f>IF(L32="","",L32*12)</f>
        <v/>
      </c>
    </row>
    <row r="33">
      <c r="A33" s="5" t="n"/>
      <c r="B33" s="6" t="n"/>
      <c r="C33" s="7" t="n"/>
      <c r="D33" s="8" t="n"/>
      <c r="E33" s="8" t="n"/>
      <c r="F33" s="8" t="n"/>
      <c r="G33" s="9">
        <f>IF(COUNT(D33:F33)=0,"",MIN(D33:F33))</f>
        <v/>
      </c>
      <c r="H33" s="10">
        <f>IF(G33="","",INDEX($D$5:$F$5,MATCH(G33,D33:F33,0)))</f>
        <v/>
      </c>
      <c r="I33" s="5" t="n"/>
      <c r="J33" s="9">
        <f>IF(OR($I33="",G33=""),"",INDEX(D33:F33,MATCH($I33,$D$5:$F$5,0)))</f>
        <v/>
      </c>
      <c r="K33" s="9">
        <f>IF(J33="","",J33-G33)</f>
        <v/>
      </c>
      <c r="L33" s="11">
        <f>IF(OR(K33="",$C33=""),"",K33*$C33)</f>
        <v/>
      </c>
      <c r="M33" s="12">
        <f>IF(L33="","",L33*12)</f>
        <v/>
      </c>
    </row>
    <row r="34">
      <c r="A34" s="5" t="n"/>
      <c r="B34" s="6" t="n"/>
      <c r="C34" s="7" t="n"/>
      <c r="D34" s="8" t="n"/>
      <c r="E34" s="8" t="n"/>
      <c r="F34" s="8" t="n"/>
      <c r="G34" s="9">
        <f>IF(COUNT(D34:F34)=0,"",MIN(D34:F34))</f>
        <v/>
      </c>
      <c r="H34" s="10">
        <f>IF(G34="","",INDEX($D$5:$F$5,MATCH(G34,D34:F34,0)))</f>
        <v/>
      </c>
      <c r="I34" s="5" t="n"/>
      <c r="J34" s="9">
        <f>IF(OR($I34="",G34=""),"",INDEX(D34:F34,MATCH($I34,$D$5:$F$5,0)))</f>
        <v/>
      </c>
      <c r="K34" s="9">
        <f>IF(J34="","",J34-G34)</f>
        <v/>
      </c>
      <c r="L34" s="11">
        <f>IF(OR(K34="",$C34=""),"",K34*$C34)</f>
        <v/>
      </c>
      <c r="M34" s="12">
        <f>IF(L34="","",L34*12)</f>
        <v/>
      </c>
    </row>
    <row r="35">
      <c r="A35" s="5" t="n"/>
      <c r="B35" s="6" t="n"/>
      <c r="C35" s="7" t="n"/>
      <c r="D35" s="8" t="n"/>
      <c r="E35" s="8" t="n"/>
      <c r="F35" s="8" t="n"/>
      <c r="G35" s="9">
        <f>IF(COUNT(D35:F35)=0,"",MIN(D35:F35))</f>
        <v/>
      </c>
      <c r="H35" s="10">
        <f>IF(G35="","",INDEX($D$5:$F$5,MATCH(G35,D35:F35,0)))</f>
        <v/>
      </c>
      <c r="I35" s="5" t="n"/>
      <c r="J35" s="9">
        <f>IF(OR($I35="",G35=""),"",INDEX(D35:F35,MATCH($I35,$D$5:$F$5,0)))</f>
        <v/>
      </c>
      <c r="K35" s="9">
        <f>IF(J35="","",J35-G35)</f>
        <v/>
      </c>
      <c r="L35" s="11">
        <f>IF(OR(K35="",$C35=""),"",K35*$C35)</f>
        <v/>
      </c>
      <c r="M35" s="12">
        <f>IF(L35="","",L35*12)</f>
        <v/>
      </c>
    </row>
    <row r="36">
      <c r="A36" s="5" t="n"/>
      <c r="B36" s="6" t="n"/>
      <c r="C36" s="7" t="n"/>
      <c r="D36" s="8" t="n"/>
      <c r="E36" s="8" t="n"/>
      <c r="F36" s="8" t="n"/>
      <c r="G36" s="9">
        <f>IF(COUNT(D36:F36)=0,"",MIN(D36:F36))</f>
        <v/>
      </c>
      <c r="H36" s="10">
        <f>IF(G36="","",INDEX($D$5:$F$5,MATCH(G36,D36:F36,0)))</f>
        <v/>
      </c>
      <c r="I36" s="5" t="n"/>
      <c r="J36" s="9">
        <f>IF(OR($I36="",G36=""),"",INDEX(D36:F36,MATCH($I36,$D$5:$F$5,0)))</f>
        <v/>
      </c>
      <c r="K36" s="9">
        <f>IF(J36="","",J36-G36)</f>
        <v/>
      </c>
      <c r="L36" s="11">
        <f>IF(OR(K36="",$C36=""),"",K36*$C36)</f>
        <v/>
      </c>
      <c r="M36" s="12">
        <f>IF(L36="","",L36*12)</f>
        <v/>
      </c>
    </row>
    <row r="37">
      <c r="A37" s="5" t="n"/>
      <c r="B37" s="6" t="n"/>
      <c r="C37" s="7" t="n"/>
      <c r="D37" s="8" t="n"/>
      <c r="E37" s="8" t="n"/>
      <c r="F37" s="8" t="n"/>
      <c r="G37" s="9">
        <f>IF(COUNT(D37:F37)=0,"",MIN(D37:F37))</f>
        <v/>
      </c>
      <c r="H37" s="10">
        <f>IF(G37="","",INDEX($D$5:$F$5,MATCH(G37,D37:F37,0)))</f>
        <v/>
      </c>
      <c r="I37" s="5" t="n"/>
      <c r="J37" s="9">
        <f>IF(OR($I37="",G37=""),"",INDEX(D37:F37,MATCH($I37,$D$5:$F$5,0)))</f>
        <v/>
      </c>
      <c r="K37" s="9">
        <f>IF(J37="","",J37-G37)</f>
        <v/>
      </c>
      <c r="L37" s="11">
        <f>IF(OR(K37="",$C37=""),"",K37*$C37)</f>
        <v/>
      </c>
      <c r="M37" s="12">
        <f>IF(L37="","",L37*12)</f>
        <v/>
      </c>
    </row>
    <row r="38">
      <c r="A38" s="5" t="n"/>
      <c r="B38" s="6" t="n"/>
      <c r="C38" s="7" t="n"/>
      <c r="D38" s="8" t="n"/>
      <c r="E38" s="8" t="n"/>
      <c r="F38" s="8" t="n"/>
      <c r="G38" s="9">
        <f>IF(COUNT(D38:F38)=0,"",MIN(D38:F38))</f>
        <v/>
      </c>
      <c r="H38" s="10">
        <f>IF(G38="","",INDEX($D$5:$F$5,MATCH(G38,D38:F38,0)))</f>
        <v/>
      </c>
      <c r="I38" s="5" t="n"/>
      <c r="J38" s="9">
        <f>IF(OR($I38="",G38=""),"",INDEX(D38:F38,MATCH($I38,$D$5:$F$5,0)))</f>
        <v/>
      </c>
      <c r="K38" s="9">
        <f>IF(J38="","",J38-G38)</f>
        <v/>
      </c>
      <c r="L38" s="11">
        <f>IF(OR(K38="",$C38=""),"",K38*$C38)</f>
        <v/>
      </c>
      <c r="M38" s="12">
        <f>IF(L38="","",L38*12)</f>
        <v/>
      </c>
    </row>
    <row r="39">
      <c r="A39" s="5" t="n"/>
      <c r="B39" s="6" t="n"/>
      <c r="C39" s="7" t="n"/>
      <c r="D39" s="8" t="n"/>
      <c r="E39" s="8" t="n"/>
      <c r="F39" s="8" t="n"/>
      <c r="G39" s="9">
        <f>IF(COUNT(D39:F39)=0,"",MIN(D39:F39))</f>
        <v/>
      </c>
      <c r="H39" s="10">
        <f>IF(G39="","",INDEX($D$5:$F$5,MATCH(G39,D39:F39,0)))</f>
        <v/>
      </c>
      <c r="I39" s="5" t="n"/>
      <c r="J39" s="9">
        <f>IF(OR($I39="",G39=""),"",INDEX(D39:F39,MATCH($I39,$D$5:$F$5,0)))</f>
        <v/>
      </c>
      <c r="K39" s="9">
        <f>IF(J39="","",J39-G39)</f>
        <v/>
      </c>
      <c r="L39" s="11">
        <f>IF(OR(K39="",$C39=""),"",K39*$C39)</f>
        <v/>
      </c>
      <c r="M39" s="12">
        <f>IF(L39="","",L39*12)</f>
        <v/>
      </c>
    </row>
    <row r="40">
      <c r="A40" s="5" t="n"/>
      <c r="B40" s="6" t="n"/>
      <c r="C40" s="7" t="n"/>
      <c r="D40" s="8" t="n"/>
      <c r="E40" s="8" t="n"/>
      <c r="F40" s="8" t="n"/>
      <c r="G40" s="9">
        <f>IF(COUNT(D40:F40)=0,"",MIN(D40:F40))</f>
        <v/>
      </c>
      <c r="H40" s="10">
        <f>IF(G40="","",INDEX($D$5:$F$5,MATCH(G40,D40:F40,0)))</f>
        <v/>
      </c>
      <c r="I40" s="5" t="n"/>
      <c r="J40" s="9">
        <f>IF(OR($I40="",G40=""),"",INDEX(D40:F40,MATCH($I40,$D$5:$F$5,0)))</f>
        <v/>
      </c>
      <c r="K40" s="9">
        <f>IF(J40="","",J40-G40)</f>
        <v/>
      </c>
      <c r="L40" s="11">
        <f>IF(OR(K40="",$C40=""),"",K40*$C40)</f>
        <v/>
      </c>
      <c r="M40" s="12">
        <f>IF(L40="","",L40*12)</f>
        <v/>
      </c>
    </row>
    <row r="41">
      <c r="A41" s="5" t="n"/>
      <c r="B41" s="6" t="n"/>
      <c r="C41" s="7" t="n"/>
      <c r="D41" s="8" t="n"/>
      <c r="E41" s="8" t="n"/>
      <c r="F41" s="8" t="n"/>
      <c r="G41" s="9">
        <f>IF(COUNT(D41:F41)=0,"",MIN(D41:F41))</f>
        <v/>
      </c>
      <c r="H41" s="10">
        <f>IF(G41="","",INDEX($D$5:$F$5,MATCH(G41,D41:F41,0)))</f>
        <v/>
      </c>
      <c r="I41" s="5" t="n"/>
      <c r="J41" s="9">
        <f>IF(OR($I41="",G41=""),"",INDEX(D41:F41,MATCH($I41,$D$5:$F$5,0)))</f>
        <v/>
      </c>
      <c r="K41" s="9">
        <f>IF(J41="","",J41-G41)</f>
        <v/>
      </c>
      <c r="L41" s="11">
        <f>IF(OR(K41="",$C41=""),"",K41*$C41)</f>
        <v/>
      </c>
      <c r="M41" s="12">
        <f>IF(L41="","",L41*12)</f>
        <v/>
      </c>
    </row>
    <row r="42">
      <c r="A42" s="5" t="n"/>
      <c r="B42" s="6" t="n"/>
      <c r="C42" s="7" t="n"/>
      <c r="D42" s="8" t="n"/>
      <c r="E42" s="8" t="n"/>
      <c r="F42" s="8" t="n"/>
      <c r="G42" s="9">
        <f>IF(COUNT(D42:F42)=0,"",MIN(D42:F42))</f>
        <v/>
      </c>
      <c r="H42" s="10">
        <f>IF(G42="","",INDEX($D$5:$F$5,MATCH(G42,D42:F42,0)))</f>
        <v/>
      </c>
      <c r="I42" s="5" t="n"/>
      <c r="J42" s="9">
        <f>IF(OR($I42="",G42=""),"",INDEX(D42:F42,MATCH($I42,$D$5:$F$5,0)))</f>
        <v/>
      </c>
      <c r="K42" s="9">
        <f>IF(J42="","",J42-G42)</f>
        <v/>
      </c>
      <c r="L42" s="11">
        <f>IF(OR(K42="",$C42=""),"",K42*$C42)</f>
        <v/>
      </c>
      <c r="M42" s="12">
        <f>IF(L42="","",L42*12)</f>
        <v/>
      </c>
    </row>
    <row r="43">
      <c r="A43" s="5" t="n"/>
      <c r="B43" s="6" t="n"/>
      <c r="C43" s="7" t="n"/>
      <c r="D43" s="8" t="n"/>
      <c r="E43" s="8" t="n"/>
      <c r="F43" s="8" t="n"/>
      <c r="G43" s="9">
        <f>IF(COUNT(D43:F43)=0,"",MIN(D43:F43))</f>
        <v/>
      </c>
      <c r="H43" s="10">
        <f>IF(G43="","",INDEX($D$5:$F$5,MATCH(G43,D43:F43,0)))</f>
        <v/>
      </c>
      <c r="I43" s="5" t="n"/>
      <c r="J43" s="9">
        <f>IF(OR($I43="",G43=""),"",INDEX(D43:F43,MATCH($I43,$D$5:$F$5,0)))</f>
        <v/>
      </c>
      <c r="K43" s="9">
        <f>IF(J43="","",J43-G43)</f>
        <v/>
      </c>
      <c r="L43" s="11">
        <f>IF(OR(K43="",$C43=""),"",K43*$C43)</f>
        <v/>
      </c>
      <c r="M43" s="12">
        <f>IF(L43="","",L43*12)</f>
        <v/>
      </c>
    </row>
    <row r="44">
      <c r="A44" s="5" t="n"/>
      <c r="B44" s="6" t="n"/>
      <c r="C44" s="7" t="n"/>
      <c r="D44" s="8" t="n"/>
      <c r="E44" s="8" t="n"/>
      <c r="F44" s="8" t="n"/>
      <c r="G44" s="9">
        <f>IF(COUNT(D44:F44)=0,"",MIN(D44:F44))</f>
        <v/>
      </c>
      <c r="H44" s="10">
        <f>IF(G44="","",INDEX($D$5:$F$5,MATCH(G44,D44:F44,0)))</f>
        <v/>
      </c>
      <c r="I44" s="5" t="n"/>
      <c r="J44" s="9">
        <f>IF(OR($I44="",G44=""),"",INDEX(D44:F44,MATCH($I44,$D$5:$F$5,0)))</f>
        <v/>
      </c>
      <c r="K44" s="9">
        <f>IF(J44="","",J44-G44)</f>
        <v/>
      </c>
      <c r="L44" s="11">
        <f>IF(OR(K44="",$C44=""),"",K44*$C44)</f>
        <v/>
      </c>
      <c r="M44" s="12">
        <f>IF(L44="","",L44*12)</f>
        <v/>
      </c>
    </row>
    <row r="45">
      <c r="A45" s="5" t="n"/>
      <c r="B45" s="6" t="n"/>
      <c r="C45" s="7" t="n"/>
      <c r="D45" s="8" t="n"/>
      <c r="E45" s="8" t="n"/>
      <c r="F45" s="8" t="n"/>
      <c r="G45" s="9">
        <f>IF(COUNT(D45:F45)=0,"",MIN(D45:F45))</f>
        <v/>
      </c>
      <c r="H45" s="10">
        <f>IF(G45="","",INDEX($D$5:$F$5,MATCH(G45,D45:F45,0)))</f>
        <v/>
      </c>
      <c r="I45" s="5" t="n"/>
      <c r="J45" s="9">
        <f>IF(OR($I45="",G45=""),"",INDEX(D45:F45,MATCH($I45,$D$5:$F$5,0)))</f>
        <v/>
      </c>
      <c r="K45" s="9">
        <f>IF(J45="","",J45-G45)</f>
        <v/>
      </c>
      <c r="L45" s="11">
        <f>IF(OR(K45="",$C45=""),"",K45*$C45)</f>
        <v/>
      </c>
      <c r="M45" s="12">
        <f>IF(L45="","",L45*12)</f>
        <v/>
      </c>
    </row>
    <row r="46">
      <c r="A46" s="13" t="inlineStr">
        <is>
          <t>IŠ VISO</t>
        </is>
      </c>
      <c r="B46" s="14" t="n"/>
      <c r="C46" s="14" t="n"/>
      <c r="D46" s="14" t="n"/>
      <c r="E46" s="14" t="n"/>
      <c r="F46" s="14" t="n"/>
      <c r="G46" s="14" t="n"/>
      <c r="H46" s="14" t="n"/>
      <c r="I46" s="14" t="n"/>
      <c r="J46" s="14" t="n"/>
      <c r="K46" s="14" t="n"/>
      <c r="L46" s="15">
        <f>SUM(L6:L45)</f>
        <v/>
      </c>
      <c r="M46" s="15">
        <f>SUM(M6:M45)</f>
        <v/>
      </c>
    </row>
  </sheetData>
  <mergeCells count="1">
    <mergeCell ref="A2:M2"/>
  </mergeCells>
  <conditionalFormatting sqref="D6:F45">
    <cfRule type="expression" priority="1" dxfId="0" stopIfTrue="0">
      <formula>AND(D6&lt;&gt;"",D6=$G6)</formula>
    </cfRule>
  </conditionalFormatting>
  <conditionalFormatting sqref="L6:M45">
    <cfRule type="expression" priority="2" dxfId="1" stopIfTrue="0">
      <formula>AND(ISNUMBER(L6),L6&gt;0)</formula>
    </cfRule>
  </conditionalFormatting>
  <dataValidations count="1">
    <dataValidation sqref="I6 I7 I8 I9 I10 I11 I12 I13 I14 I15 I16 I17 I18 I19 I20 I21 I22 I23 I24 I25 I26 I27 I28 I29 I30 I31 I32 I33 I34 I35 I36 I37 I38 I39 I40 I41 I42 I43 I44 I45" showDropDown="0" showInputMessage="0" showErrorMessage="0" allowBlank="1" type="list">
      <formula1>$D$5:$F$5</formula1>
    </dataValidation>
  </dataValidations>
  <pageMargins left="0.75" right="0.75" top="1" bottom="1" header="0.5" footer="0.5"/>
  <pageSetup orientation="landscape" fitToWidth="1"/>
</worksheet>
</file>

<file path=xl/worksheets/sheet2.xml><?xml version="1.0" encoding="utf-8"?>
<worksheet xmlns="http://schemas.openxmlformats.org/spreadsheetml/2006/main">
  <sheetPr>
    <outlinePr summaryBelow="1" summaryRight="1"/>
    <pageSetUpPr/>
  </sheetPr>
  <dimension ref="A1:D16"/>
  <sheetViews>
    <sheetView showGridLines="0" workbookViewId="0">
      <selection activeCell="A1" sqref="A1"/>
    </sheetView>
  </sheetViews>
  <sheetFormatPr baseColWidth="8" defaultRowHeight="15"/>
  <cols>
    <col width="42" customWidth="1" min="1" max="1"/>
    <col width="17" customWidth="1" min="2" max="2"/>
    <col width="17" customWidth="1" min="3" max="3"/>
    <col width="17" customWidth="1" min="4" max="4"/>
  </cols>
  <sheetData>
    <row r="1">
      <c r="A1" s="1" t="inlineStr">
        <is>
          <t>SUVESTINĖ</t>
        </is>
      </c>
    </row>
    <row r="2">
      <c r="A2" s="2" t="inlineStr">
        <is>
          <t>Skaičiuojasi automatiškai iš lapo „Palyginimas“.</t>
        </is>
      </c>
    </row>
    <row r="4">
      <c r="A4" s="16" t="inlineStr">
        <is>
          <t>KIEK GALI SUTAUPYTI</t>
        </is>
      </c>
      <c r="B4" s="17" t="n"/>
      <c r="C4" s="17" t="n"/>
      <c r="D4" s="17" t="n"/>
    </row>
    <row r="5">
      <c r="A5" s="18" t="inlineStr">
        <is>
          <t>Permoka per mėnesį</t>
        </is>
      </c>
      <c r="B5" s="19">
        <f>Palyginimas!L46</f>
        <v/>
      </c>
    </row>
    <row r="6">
      <c r="A6" s="18" t="inlineStr">
        <is>
          <t>Permoka per metus</t>
        </is>
      </c>
      <c r="B6" s="19">
        <f>Palyginimas!M46</f>
        <v/>
      </c>
    </row>
    <row r="7">
      <c r="A7" s="20" t="inlineStr">
        <is>
          <t>Prekių, kurių perki ne pigiausiai</t>
        </is>
      </c>
      <c r="B7" s="21">
        <f>COUNTIF(Palyginimas!$K$6:$K$45,"&gt;0")</f>
        <v/>
      </c>
    </row>
    <row r="9">
      <c r="A9" s="16" t="inlineStr">
        <is>
          <t>VISO KREPŠELIO KAINA PER MĖNESĮ</t>
        </is>
      </c>
      <c r="B9" s="22" t="inlineStr">
        <is>
          <t>Kaina / mėn.</t>
        </is>
      </c>
      <c r="C9" s="22" t="inlineStr">
        <is>
          <t>Pigiausių prekių</t>
        </is>
      </c>
      <c r="D9" s="17" t="n"/>
    </row>
    <row r="10">
      <c r="A10" s="20">
        <f>Palyginimas!D5</f>
        <v/>
      </c>
      <c r="B10" s="23">
        <f>SUMPRODUCT(Palyginimas!$C$6:$C$45,Palyginimas!D$6:D$45)</f>
        <v/>
      </c>
      <c r="C10" s="24">
        <f>COUNTIF(Palyginimas!$H$6:$H$45,Palyginimas!D$5)</f>
        <v/>
      </c>
    </row>
    <row r="11">
      <c r="A11" s="20">
        <f>Palyginimas!E5</f>
        <v/>
      </c>
      <c r="B11" s="23">
        <f>SUMPRODUCT(Palyginimas!$C$6:$C$45,Palyginimas!E$6:E$45)</f>
        <v/>
      </c>
      <c r="C11" s="24">
        <f>COUNTIF(Palyginimas!$H$6:$H$45,Palyginimas!E$5)</f>
        <v/>
      </c>
    </row>
    <row r="12">
      <c r="A12" s="20">
        <f>Palyginimas!F5</f>
        <v/>
      </c>
      <c r="B12" s="23">
        <f>SUMPRODUCT(Palyginimas!$C$6:$C$45,Palyginimas!F$6:F$45)</f>
        <v/>
      </c>
      <c r="C12" s="24">
        <f>COUNTIF(Palyginimas!$H$6:$H$45,Palyginimas!F$5)</f>
        <v/>
      </c>
    </row>
    <row r="13">
      <c r="A13" s="18" t="inlineStr">
        <is>
          <t>Optimalus krepšelis (kiekvieną prekę pas pigiausią)</t>
        </is>
      </c>
      <c r="B13" s="19">
        <f>SUMPRODUCT(Palyginimas!$C$6:$C$45,Palyginimas!$G$6:$G$45)</f>
        <v/>
      </c>
      <c r="C13" s="2" t="inlineStr">
        <is>
          <t>← į tiek kainuotų, jei kiekvieną prekę pirktum ten, kur pigiausia</t>
        </is>
      </c>
    </row>
    <row r="15">
      <c r="A15" s="25" t="inlineStr">
        <is>
          <t>Pastaba: krepšelio kaina teisinga tik tada, kai tiekėjas turi visų sąraše esančių prekių kainas. Jei kurios nors nėra, ta prekė tiekėjui skaičiuojama kaip 0.</t>
        </is>
      </c>
    </row>
    <row r="16"/>
  </sheetData>
  <mergeCells count="1">
    <mergeCell ref="A15:D1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25"/>
  <sheetViews>
    <sheetView showGridLines="0" workbookViewId="0">
      <selection activeCell="A1" sqref="A1"/>
    </sheetView>
  </sheetViews>
  <sheetFormatPr baseColWidth="8" defaultRowHeight="15"/>
  <cols>
    <col width="100" customWidth="1" min="1" max="1"/>
  </cols>
  <sheetData>
    <row r="1">
      <c r="A1" s="1" t="inlineStr">
        <is>
          <t>KAIP NAUDOTI</t>
        </is>
      </c>
    </row>
    <row r="3">
      <c r="A3" s="26" t="inlineStr">
        <is>
          <t>1. Pasirink 20 prekių, kurios sudaro didžiausią pirkimų dalį.</t>
        </is>
      </c>
    </row>
    <row r="4" ht="30" customHeight="1">
      <c r="A4" s="27" t="inlineStr">
        <is>
          <t>Ne visą sąrašą. Paprastai 20 prekių sudaro apie 80 % sąskaitos sumos — jose ir guli pinigai.</t>
        </is>
      </c>
    </row>
    <row r="6">
      <c r="A6" s="26" t="inlineStr">
        <is>
          <t>2. Įrašyk, kiek kiekvienos sunaudoji per mėnesį.</t>
        </is>
      </c>
    </row>
    <row r="7" ht="30" customHeight="1">
      <c r="A7" s="27" t="inlineStr">
        <is>
          <t>Apytiksliai užtenka. Be kiekio lentelė parodys kainų skirtumą, bet ne pinigus.</t>
        </is>
      </c>
    </row>
    <row r="9">
      <c r="A9" s="26" t="inlineStr">
        <is>
          <t>3. Į antraštes įrašyk tiekėjų pavadinimus, į stulpelius — kainas be PVM.</t>
        </is>
      </c>
    </row>
    <row r="10" ht="30" customHeight="1">
      <c r="A10" s="27" t="inlineStr">
        <is>
          <t>Būtinai to paties vieneto ir to paties dydžio pakuotės. 5 kg pakuotės kaina, padalyta iš 5, yra kaina už kilogramą — tik taip palyginimas teisingas.</t>
        </is>
      </c>
    </row>
    <row r="12">
      <c r="A12" s="26" t="inlineStr">
        <is>
          <t>4. Stulpelyje „Dabar perku iš“ pasirink esamą tiekėją.</t>
        </is>
      </c>
    </row>
    <row r="13" ht="30" customHeight="1">
      <c r="A13" s="27" t="inlineStr">
        <is>
          <t>Tada matysi ne teorinį skirtumą, o savo realią permoką.</t>
        </is>
      </c>
    </row>
    <row r="15">
      <c r="A15" s="26" t="inlineStr">
        <is>
          <t>5. Žiūrėk į lapą „Suvestinė“.</t>
        </is>
      </c>
    </row>
    <row r="16" ht="30" customHeight="1">
      <c r="A16" s="27" t="inlineStr">
        <is>
          <t>Ten viena eilutė, kuri svarbiausia: permoka per metus.</t>
        </is>
      </c>
    </row>
    <row r="18">
      <c r="A18" s="26" t="inlineStr">
        <is>
          <t>6. Su šita lentele eik derėtis.</t>
        </is>
      </c>
    </row>
    <row r="19" ht="30" customHeight="1">
      <c r="A19" s="27" t="inlineStr">
        <is>
          <t>Ne prašyti nuolaidos apskritai, o parodyti konkrečias eilutes, kuriose konkurentas pigesnis. Tai visiškai kitoks pokalbis.</t>
        </is>
      </c>
    </row>
    <row r="22">
      <c r="A22" s="28" t="inlineStr">
        <is>
          <t>Ko lentelė nepasako</t>
        </is>
      </c>
    </row>
    <row r="23" ht="44" customHeight="1">
      <c r="A23" s="27" t="inlineStr">
        <is>
          <t>Kaina nėra viskas. Pristatymo dažnis, minimali užsakymo suma, atidėjimo terminas ir prekės kokybė gali būti verti daugiau nei keli centai. Lentelė parodo, kur verta pasikalbėti, o sprendimą priimi tu.</t>
        </is>
      </c>
    </row>
    <row r="25">
      <c r="A25" s="29" t="inlineStr">
        <is>
          <t>Arnas Stankevičius · Virtuvės kodas · ekspertas.virtuveskodas.lt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2026-08-01T11:15:04Z</dcterms:created>
  <dcterms:modified xmlns:dcterms="http://purl.org/dc/terms/" xmlns:xsi="http://www.w3.org/2001/XMLSchema-instance" xsi:type="dcterms:W3CDTF">2026-08-01T11:15:04Z</dcterms:modified>
</cp:coreProperties>
</file>